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UBLICACIONES EN LA PAGINA DE TRANSPARENCIA\Año 2021\PUBLICACION PRIMER TRIMESTRE 2021\Estados Financieros Escaneados publicacion-1T 2021\4.- INFORMACION RELATIVA A LDF-4T\1er 2021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F6a_EAEPED_COG!$2:$10</definedName>
  </definedNames>
  <calcPr calcId="152511" fullCalcOnLoad="1"/>
</workbook>
</file>

<file path=xl/calcChain.xml><?xml version="1.0" encoding="utf-8"?>
<calcChain xmlns="http://schemas.openxmlformats.org/spreadsheetml/2006/main">
  <c r="F70" i="1" l="1"/>
  <c r="I70" i="1"/>
  <c r="F97" i="1"/>
  <c r="I97" i="1"/>
  <c r="F98" i="1"/>
  <c r="F99" i="1"/>
  <c r="F100" i="1"/>
  <c r="F101" i="1"/>
  <c r="F102" i="1"/>
  <c r="I102" i="1"/>
  <c r="F103" i="1"/>
  <c r="F104" i="1"/>
  <c r="I104" i="1"/>
  <c r="F96" i="1"/>
  <c r="F89" i="1"/>
  <c r="I89" i="1"/>
  <c r="F90" i="1"/>
  <c r="F91" i="1"/>
  <c r="F92" i="1"/>
  <c r="F93" i="1"/>
  <c r="F94" i="1"/>
  <c r="I94" i="1"/>
  <c r="F88" i="1"/>
  <c r="F79" i="1"/>
  <c r="I79" i="1"/>
  <c r="F80" i="1"/>
  <c r="I80" i="1"/>
  <c r="F81" i="1"/>
  <c r="F82" i="1"/>
  <c r="I82" i="1"/>
  <c r="F83" i="1"/>
  <c r="I83" i="1"/>
  <c r="F84" i="1"/>
  <c r="I84" i="1"/>
  <c r="F78" i="1"/>
  <c r="F75" i="1"/>
  <c r="F76" i="1"/>
  <c r="I76" i="1"/>
  <c r="F74" i="1"/>
  <c r="F73" i="1"/>
  <c r="I73" i="1"/>
  <c r="F66" i="1"/>
  <c r="F67" i="1"/>
  <c r="F68" i="1"/>
  <c r="F69" i="1"/>
  <c r="I69" i="1"/>
  <c r="F71" i="1"/>
  <c r="I71" i="1"/>
  <c r="F72" i="1"/>
  <c r="F65" i="1"/>
  <c r="F62" i="1"/>
  <c r="I62" i="1"/>
  <c r="F63" i="1"/>
  <c r="F61" i="1"/>
  <c r="F52" i="1"/>
  <c r="I52" i="1"/>
  <c r="F53" i="1"/>
  <c r="I53" i="1"/>
  <c r="F54" i="1"/>
  <c r="F55" i="1"/>
  <c r="F56" i="1"/>
  <c r="F57" i="1"/>
  <c r="I57" i="1"/>
  <c r="F58" i="1"/>
  <c r="F59" i="1"/>
  <c r="F51" i="1"/>
  <c r="F42" i="1"/>
  <c r="I42" i="1"/>
  <c r="F43" i="1"/>
  <c r="I43" i="1"/>
  <c r="F44" i="1"/>
  <c r="F45" i="1"/>
  <c r="I45" i="1"/>
  <c r="F46" i="1"/>
  <c r="I46" i="1"/>
  <c r="F47" i="1"/>
  <c r="F48" i="1"/>
  <c r="F49" i="1"/>
  <c r="I49" i="1"/>
  <c r="F41" i="1"/>
  <c r="I41" i="1"/>
  <c r="F32" i="1"/>
  <c r="F33" i="1"/>
  <c r="F34" i="1"/>
  <c r="I34" i="1"/>
  <c r="F35" i="1"/>
  <c r="I35" i="1"/>
  <c r="F36" i="1"/>
  <c r="F37" i="1"/>
  <c r="F38" i="1"/>
  <c r="I38" i="1"/>
  <c r="F39" i="1"/>
  <c r="I39" i="1"/>
  <c r="F31" i="1"/>
  <c r="I31" i="1"/>
  <c r="F22" i="1"/>
  <c r="I22" i="1"/>
  <c r="F23" i="1"/>
  <c r="F24" i="1"/>
  <c r="I24" i="1"/>
  <c r="F25" i="1"/>
  <c r="F26" i="1"/>
  <c r="I26" i="1"/>
  <c r="F27" i="1"/>
  <c r="F28" i="1"/>
  <c r="I28" i="1"/>
  <c r="F29" i="1"/>
  <c r="F21" i="1"/>
  <c r="I21" i="1"/>
  <c r="F14" i="1"/>
  <c r="I14" i="1"/>
  <c r="F15" i="1"/>
  <c r="I15" i="1"/>
  <c r="F16" i="1"/>
  <c r="I16" i="1"/>
  <c r="F17" i="1"/>
  <c r="F18" i="1"/>
  <c r="I18" i="1"/>
  <c r="F19" i="1"/>
  <c r="I19" i="1"/>
  <c r="F13" i="1"/>
  <c r="F154" i="1"/>
  <c r="I154" i="1"/>
  <c r="F155" i="1"/>
  <c r="F156" i="1"/>
  <c r="F157" i="1"/>
  <c r="F158" i="1"/>
  <c r="I158" i="1"/>
  <c r="F159" i="1"/>
  <c r="I159" i="1"/>
  <c r="F153" i="1"/>
  <c r="F152" i="1"/>
  <c r="I152" i="1"/>
  <c r="F150" i="1"/>
  <c r="I150" i="1"/>
  <c r="F151" i="1"/>
  <c r="I151" i="1"/>
  <c r="F149" i="1"/>
  <c r="F141" i="1"/>
  <c r="F142" i="1"/>
  <c r="F143" i="1"/>
  <c r="F144" i="1"/>
  <c r="I144" i="1"/>
  <c r="F145" i="1"/>
  <c r="F146" i="1"/>
  <c r="I146" i="1"/>
  <c r="F147" i="1"/>
  <c r="I147" i="1"/>
  <c r="F140" i="1"/>
  <c r="F137" i="1"/>
  <c r="F138" i="1"/>
  <c r="I138" i="1"/>
  <c r="F136" i="1"/>
  <c r="F135" i="1"/>
  <c r="I135" i="1"/>
  <c r="F127" i="1"/>
  <c r="I127" i="1"/>
  <c r="F128" i="1"/>
  <c r="F129" i="1"/>
  <c r="F130" i="1"/>
  <c r="I130" i="1"/>
  <c r="F131" i="1"/>
  <c r="I131" i="1"/>
  <c r="F132" i="1"/>
  <c r="I132" i="1"/>
  <c r="F133" i="1"/>
  <c r="I133" i="1"/>
  <c r="F134" i="1"/>
  <c r="I134" i="1"/>
  <c r="F126" i="1"/>
  <c r="I126" i="1"/>
  <c r="F117" i="1"/>
  <c r="F115" i="1"/>
  <c r="I117" i="1"/>
  <c r="F118" i="1"/>
  <c r="F119" i="1"/>
  <c r="F120" i="1"/>
  <c r="I120" i="1"/>
  <c r="F121" i="1"/>
  <c r="I121" i="1"/>
  <c r="F122" i="1"/>
  <c r="I122" i="1"/>
  <c r="F123" i="1"/>
  <c r="I123" i="1"/>
  <c r="F124" i="1"/>
  <c r="I124" i="1"/>
  <c r="F116" i="1"/>
  <c r="I116" i="1"/>
  <c r="F107" i="1"/>
  <c r="I107" i="1"/>
  <c r="F108" i="1"/>
  <c r="F109" i="1"/>
  <c r="F110" i="1"/>
  <c r="I110" i="1"/>
  <c r="F111" i="1"/>
  <c r="F112" i="1"/>
  <c r="I112" i="1"/>
  <c r="F113" i="1"/>
  <c r="I113" i="1"/>
  <c r="F114" i="1"/>
  <c r="I114" i="1"/>
  <c r="F106" i="1"/>
  <c r="E152" i="1"/>
  <c r="G152" i="1"/>
  <c r="H152" i="1"/>
  <c r="D152" i="1"/>
  <c r="E148" i="1"/>
  <c r="G148" i="1"/>
  <c r="H148" i="1"/>
  <c r="D148" i="1"/>
  <c r="E139" i="1"/>
  <c r="G139" i="1"/>
  <c r="H139" i="1"/>
  <c r="D139" i="1"/>
  <c r="E135" i="1"/>
  <c r="G135" i="1"/>
  <c r="H135" i="1"/>
  <c r="D135" i="1"/>
  <c r="E125" i="1"/>
  <c r="G125" i="1"/>
  <c r="H125" i="1"/>
  <c r="D125" i="1"/>
  <c r="E115" i="1"/>
  <c r="G115" i="1"/>
  <c r="H115" i="1"/>
  <c r="D115" i="1"/>
  <c r="H105" i="1"/>
  <c r="E105" i="1"/>
  <c r="G105" i="1"/>
  <c r="D105" i="1"/>
  <c r="E95" i="1"/>
  <c r="G95" i="1"/>
  <c r="H95" i="1"/>
  <c r="D95" i="1"/>
  <c r="E87" i="1"/>
  <c r="G87" i="1"/>
  <c r="H87" i="1"/>
  <c r="H86" i="1"/>
  <c r="D87" i="1"/>
  <c r="I88" i="1"/>
  <c r="I91" i="1"/>
  <c r="I92" i="1"/>
  <c r="I93" i="1"/>
  <c r="I98" i="1"/>
  <c r="I99" i="1"/>
  <c r="I100" i="1"/>
  <c r="I101" i="1"/>
  <c r="I103" i="1"/>
  <c r="I109" i="1"/>
  <c r="I111" i="1"/>
  <c r="I118" i="1"/>
  <c r="I119" i="1"/>
  <c r="I129" i="1"/>
  <c r="I136" i="1"/>
  <c r="I137" i="1"/>
  <c r="I141" i="1"/>
  <c r="I142" i="1"/>
  <c r="I143" i="1"/>
  <c r="I145" i="1"/>
  <c r="I155" i="1"/>
  <c r="I156" i="1"/>
  <c r="I157" i="1"/>
  <c r="I74" i="1"/>
  <c r="I75" i="1"/>
  <c r="I81" i="1"/>
  <c r="I17" i="1"/>
  <c r="E77" i="1"/>
  <c r="G77" i="1"/>
  <c r="H77" i="1"/>
  <c r="D77" i="1"/>
  <c r="E73" i="1"/>
  <c r="G73" i="1"/>
  <c r="H73" i="1"/>
  <c r="D73" i="1"/>
  <c r="E64" i="1"/>
  <c r="G64" i="1"/>
  <c r="H64" i="1"/>
  <c r="D64" i="1"/>
  <c r="E60" i="1"/>
  <c r="G60" i="1"/>
  <c r="H60" i="1"/>
  <c r="D60" i="1"/>
  <c r="E50" i="1"/>
  <c r="G50" i="1"/>
  <c r="H50" i="1"/>
  <c r="D50" i="1"/>
  <c r="E40" i="1"/>
  <c r="G40" i="1"/>
  <c r="H40" i="1"/>
  <c r="D40" i="1"/>
  <c r="E30" i="1"/>
  <c r="G30" i="1"/>
  <c r="H30" i="1"/>
  <c r="D30" i="1"/>
  <c r="E20" i="1"/>
  <c r="G20" i="1"/>
  <c r="H20" i="1"/>
  <c r="D20" i="1"/>
  <c r="E12" i="1"/>
  <c r="E11" i="1"/>
  <c r="G12" i="1"/>
  <c r="H12" i="1"/>
  <c r="D12" i="1"/>
  <c r="D11" i="1"/>
  <c r="F60" i="1"/>
  <c r="I60" i="1"/>
  <c r="I72" i="1"/>
  <c r="I153" i="1"/>
  <c r="I108" i="1"/>
  <c r="I68" i="1"/>
  <c r="I67" i="1"/>
  <c r="I65" i="1"/>
  <c r="I63" i="1"/>
  <c r="I61" i="1"/>
  <c r="I59" i="1"/>
  <c r="I58" i="1"/>
  <c r="I56" i="1"/>
  <c r="I55" i="1"/>
  <c r="I54" i="1"/>
  <c r="I51" i="1"/>
  <c r="I48" i="1"/>
  <c r="I47" i="1"/>
  <c r="I44" i="1"/>
  <c r="I37" i="1"/>
  <c r="I36" i="1"/>
  <c r="I33" i="1"/>
  <c r="I32" i="1"/>
  <c r="I29" i="1"/>
  <c r="I27" i="1"/>
  <c r="I25" i="1"/>
  <c r="I23" i="1"/>
  <c r="I106" i="1"/>
  <c r="I128" i="1"/>
  <c r="F125" i="1"/>
  <c r="I125" i="1"/>
  <c r="F40" i="1"/>
  <c r="I90" i="1"/>
  <c r="F87" i="1"/>
  <c r="I13" i="1"/>
  <c r="F148" i="1"/>
  <c r="I148" i="1"/>
  <c r="I149" i="1"/>
  <c r="I115" i="1"/>
  <c r="I66" i="1"/>
  <c r="F64" i="1"/>
  <c r="I64" i="1"/>
  <c r="I78" i="1"/>
  <c r="I96" i="1"/>
  <c r="F139" i="1"/>
  <c r="I139" i="1"/>
  <c r="I140" i="1"/>
  <c r="D86" i="1"/>
  <c r="D161" i="1"/>
  <c r="E86" i="1"/>
  <c r="E161" i="1"/>
  <c r="F105" i="1"/>
  <c r="I105" i="1"/>
  <c r="F95" i="1"/>
  <c r="I95" i="1"/>
  <c r="I87" i="1"/>
  <c r="G86" i="1"/>
  <c r="F77" i="1"/>
  <c r="I77" i="1"/>
  <c r="I50" i="1"/>
  <c r="F50" i="1"/>
  <c r="H11" i="1"/>
  <c r="H161" i="1"/>
  <c r="I40" i="1"/>
  <c r="F30" i="1"/>
  <c r="I30" i="1"/>
  <c r="G11" i="1"/>
  <c r="F20" i="1"/>
  <c r="I20" i="1"/>
  <c r="F12" i="1"/>
  <c r="I12" i="1"/>
  <c r="F86" i="1"/>
  <c r="I86" i="1"/>
  <c r="G161" i="1"/>
  <c r="I11" i="1"/>
  <c r="F11" i="1"/>
  <c r="F161" i="1"/>
  <c r="I161" i="1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<sst xmlns="http://schemas.openxmlformats.org/spreadsheetml/2006/main" count="163" uniqueCount="90">
  <si>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</si>
  <si>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</si>
  <si>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</si>
  <si>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</si>
  <si>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</si>
  <si>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</si>
  <si>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</si>
  <si>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</si>
  <si>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</si>
  <si>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</si>
  <si>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</si>
  <si>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</si>
  <si>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</si>
  <si>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</si>
  <si>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</si>
  <si>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</si>
  <si>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</si>
  <si>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</si>
  <si>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</si>
  <si>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</si>
  <si>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</si>
  <si>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</si>
  <si>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</si>
  <si>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</si>
  <si>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</si>
  <si>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</si>
  <si>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</si>
  <si>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</si>
  <si>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</si>
  <si>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</si>
  <si>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</si>
  <si>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</si>
  <si>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</si>
  <si>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</si>
  <si>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</si>
  <si>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</si>
  <si>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</si>
  <si>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</si>
  <si>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</si>
  <si>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</si>
  <si>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</si>
  <si>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</si>
  <si>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</si>
  <si>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</si>
  <si>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</si>
  <si>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</si>
  <si>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</si>
  <si>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</si>
  <si>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</si>
  <si>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</si>
  <si>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</si>
  <si>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</si>
  <si>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</si>
  <si>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</si>
  <si>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</si>
  <si>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</si>
  <si>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</si>
  <si>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</si>
  <si>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</si>
  <si>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</si>
  <si>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</si>
  <si>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</si>
  <si>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</si>
  <si>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</si>
  <si>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</si>
  <si>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</si>
  <si>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</si>
  <si>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</si>
  <si>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</si>
  <si>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</si>
  <si>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</si>
  <si>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</si>
  <si>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</si>
  <si>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</si>
  <si>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</si>
  <si>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</si>
  <si>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</si>
  <si>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</si>
  <si>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</si>
  <si>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</si>
  <si>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</si>
  <si>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</si>
  <si>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</si>
  <si>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</si>
  <si>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</si>
  <si>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</si>
  <si>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</si>
  <si>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Hopelchén (a)</t>
  </si>
  <si>
    <t>Del 1 de Enero al 31 de Marzo de 2021 (b)</t>
  </si>
  <si>
    <t>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</si>
</sst>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2"/>
  <sheetViews>
    <sheetView tabSelected="1" workbookViewId="0">
      <pane ySplit="10" topLeftCell="A11" activePane="bottomLeft" state="frozen"/>
      <selection pane="bottomLeft" activeCell="B2" sqref="B2:I2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s="43" customFormat="1" ht="18" customHeight="1" x14ac:dyDescent="0.25">
      <c r="B2" s="28" t="s">
        <v>89</v>
      </c>
      <c r="C2" s="37"/>
      <c r="D2" s="37"/>
      <c r="E2" s="37"/>
      <c r="F2" s="37"/>
      <c r="G2" s="37"/>
      <c r="H2" s="37"/>
      <c r="I2" s="38"/>
    </row>
    <row r="3" spans="2:9" s="43" customFormat="1" x14ac:dyDescent="0.25">
      <c r="B3" s="30" t="s">
        <v>87</v>
      </c>
      <c r="C3" s="39"/>
      <c r="D3" s="39"/>
      <c r="E3" s="39"/>
      <c r="F3" s="39"/>
      <c r="G3" s="39"/>
      <c r="H3" s="39"/>
      <c r="I3" s="40"/>
    </row>
    <row r="4" spans="2:9" s="43" customFormat="1" x14ac:dyDescent="0.25">
      <c r="B4" s="30" t="s">
        <v>0</v>
      </c>
      <c r="C4" s="39"/>
      <c r="D4" s="39"/>
      <c r="E4" s="39"/>
      <c r="F4" s="39"/>
      <c r="G4" s="39"/>
      <c r="H4" s="39"/>
      <c r="I4" s="40"/>
    </row>
    <row r="5" spans="2:9" s="43" customFormat="1" x14ac:dyDescent="0.25">
      <c r="B5" s="30" t="s">
        <v>1</v>
      </c>
      <c r="C5" s="39"/>
      <c r="D5" s="39"/>
      <c r="E5" s="39"/>
      <c r="F5" s="39"/>
      <c r="G5" s="39"/>
      <c r="H5" s="39"/>
      <c r="I5" s="40"/>
    </row>
    <row r="6" spans="2:9" s="43" customFormat="1" x14ac:dyDescent="0.25">
      <c r="B6" s="30" t="s">
        <v>88</v>
      </c>
      <c r="C6" s="39"/>
      <c r="D6" s="39"/>
      <c r="E6" s="39"/>
      <c r="F6" s="39"/>
      <c r="G6" s="39"/>
      <c r="H6" s="39"/>
      <c r="I6" s="40"/>
    </row>
    <row r="7" spans="2:9" s="43" customFormat="1" ht="13.5" thickBot="1" x14ac:dyDescent="0.3">
      <c r="B7" s="32" t="s">
        <v>2</v>
      </c>
      <c r="C7" s="41"/>
      <c r="D7" s="41"/>
      <c r="E7" s="41"/>
      <c r="F7" s="41"/>
      <c r="G7" s="41"/>
      <c r="H7" s="41"/>
      <c r="I7" s="42"/>
    </row>
    <row r="8" spans="2:9" ht="15.75" customHeight="1" x14ac:dyDescent="0.2">
      <c r="B8" s="28" t="s">
        <v>3</v>
      </c>
      <c r="C8" s="29"/>
      <c r="D8" s="28" t="s">
        <v>4</v>
      </c>
      <c r="E8" s="37"/>
      <c r="F8" s="37"/>
      <c r="G8" s="37"/>
      <c r="H8" s="29"/>
      <c r="I8" s="34" t="s">
        <v>5</v>
      </c>
    </row>
    <row r="9" spans="2:9" ht="15" customHeight="1" thickBot="1" x14ac:dyDescent="0.25">
      <c r="B9" s="30"/>
      <c r="C9" s="31"/>
      <c r="D9" s="32"/>
      <c r="E9" s="41"/>
      <c r="F9" s="41"/>
      <c r="G9" s="41"/>
      <c r="H9" s="33"/>
      <c r="I9" s="35"/>
    </row>
    <row r="10" spans="2:9" ht="26.25" thickBot="1" x14ac:dyDescent="0.25">
      <c r="B10" s="32"/>
      <c r="C10" s="33"/>
      <c r="D10" s="1" t="s">
        <v>6</v>
      </c>
      <c r="E10" s="2" t="s">
        <v>7</v>
      </c>
      <c r="F10" s="1" t="s">
        <v>8</v>
      </c>
      <c r="G10" s="1" t="s">
        <v>9</v>
      </c>
      <c r="H10" s="1" t="s">
        <v>10</v>
      </c>
      <c r="I10" s="36"/>
    </row>
    <row r="11" spans="2:9" x14ac:dyDescent="0.2">
      <c r="B11" s="7" t="s">
        <v>11</v>
      </c>
      <c r="C11" s="8"/>
      <c r="D11" s="14">
        <f t="shared" ref="D11:I11" si="0">D12+D20+D30+D40+D50+D60+D73+D77+D64</f>
        <v>145162713</v>
      </c>
      <c r="E11" s="14">
        <f t="shared" si="0"/>
        <v>2.9103830456733704E-11</v>
      </c>
      <c r="F11" s="14">
        <f t="shared" si="0"/>
        <v>145162713</v>
      </c>
      <c r="G11" s="14">
        <f t="shared" si="0"/>
        <v>31185293.649999999</v>
      </c>
      <c r="H11" s="14">
        <f t="shared" si="0"/>
        <v>27472701.649999999</v>
      </c>
      <c r="I11" s="14">
        <f t="shared" si="0"/>
        <v>113977419.34999998</v>
      </c>
    </row>
    <row r="12" spans="2:9" x14ac:dyDescent="0.2">
      <c r="B12" s="3" t="s">
        <v>12</v>
      </c>
      <c r="C12" s="9"/>
      <c r="D12" s="15">
        <f t="shared" ref="D12:I12" si="1">SUM(D13:D19)</f>
        <v>76232519</v>
      </c>
      <c r="E12" s="15">
        <f t="shared" si="1"/>
        <v>0</v>
      </c>
      <c r="F12" s="15">
        <f t="shared" si="1"/>
        <v>76232519</v>
      </c>
      <c r="G12" s="15">
        <f t="shared" si="1"/>
        <v>16886696.359999999</v>
      </c>
      <c r="H12" s="15">
        <f t="shared" si="1"/>
        <v>13174104.360000001</v>
      </c>
      <c r="I12" s="15">
        <f t="shared" si="1"/>
        <v>59345822.640000001</v>
      </c>
    </row>
    <row r="13" spans="2:9" x14ac:dyDescent="0.2">
      <c r="B13" s="13" t="s">
        <v>13</v>
      </c>
      <c r="C13" s="11"/>
      <c r="D13" s="15">
        <v>19581303</v>
      </c>
      <c r="E13" s="16">
        <v>0</v>
      </c>
      <c r="F13" s="16">
        <f>D13+E13</f>
        <v>19581303</v>
      </c>
      <c r="G13" s="16">
        <v>4486976.1399999997</v>
      </c>
      <c r="H13" s="16">
        <v>4486976.1399999997</v>
      </c>
      <c r="I13" s="16">
        <f>F13-G13</f>
        <v>15094326.859999999</v>
      </c>
    </row>
    <row r="14" spans="2:9" x14ac:dyDescent="0.2">
      <c r="B14" s="13" t="s">
        <v>14</v>
      </c>
      <c r="C14" s="11"/>
      <c r="D14" s="15">
        <v>24055650</v>
      </c>
      <c r="E14" s="16">
        <v>0</v>
      </c>
      <c r="F14" s="16">
        <f t="shared" ref="F14:F19" si="2">D14+E14</f>
        <v>24055650</v>
      </c>
      <c r="G14" s="16">
        <v>5792324.4299999997</v>
      </c>
      <c r="H14" s="16">
        <v>5792324.4299999997</v>
      </c>
      <c r="I14" s="16">
        <f t="shared" ref="I14:I19" si="3">F14-G14</f>
        <v>18263325.57</v>
      </c>
    </row>
    <row r="15" spans="2:9" x14ac:dyDescent="0.2">
      <c r="B15" s="13" t="s">
        <v>15</v>
      </c>
      <c r="C15" s="11"/>
      <c r="D15" s="15">
        <v>19191808</v>
      </c>
      <c r="E15" s="16">
        <v>0</v>
      </c>
      <c r="F15" s="16">
        <f t="shared" si="2"/>
        <v>19191808</v>
      </c>
      <c r="G15" s="16">
        <v>5794903.8700000001</v>
      </c>
      <c r="H15" s="16">
        <v>2082311.87</v>
      </c>
      <c r="I15" s="16">
        <f t="shared" si="3"/>
        <v>13396904.129999999</v>
      </c>
    </row>
    <row r="16" spans="2:9" x14ac:dyDescent="0.2">
      <c r="B16" s="13" t="s">
        <v>16</v>
      </c>
      <c r="C16" s="11"/>
      <c r="D16" s="15">
        <v>3000000</v>
      </c>
      <c r="E16" s="16">
        <v>0</v>
      </c>
      <c r="F16" s="16">
        <f t="shared" si="2"/>
        <v>3000000</v>
      </c>
      <c r="G16" s="16">
        <v>379392.88</v>
      </c>
      <c r="H16" s="16">
        <v>379392.88</v>
      </c>
      <c r="I16" s="16">
        <f t="shared" si="3"/>
        <v>2620607.12</v>
      </c>
    </row>
    <row r="17" spans="2:9" x14ac:dyDescent="0.2">
      <c r="B17" s="13" t="s">
        <v>17</v>
      </c>
      <c r="C17" s="11"/>
      <c r="D17" s="15">
        <v>4880991</v>
      </c>
      <c r="E17" s="16">
        <v>0</v>
      </c>
      <c r="F17" s="16">
        <f t="shared" si="2"/>
        <v>4880991</v>
      </c>
      <c r="G17" s="16">
        <v>264262.03999999998</v>
      </c>
      <c r="H17" s="16">
        <v>264262.03999999998</v>
      </c>
      <c r="I17" s="16">
        <f t="shared" si="3"/>
        <v>4616728.96</v>
      </c>
    </row>
    <row r="18" spans="2:9" x14ac:dyDescent="0.2">
      <c r="B18" s="13" t="s">
        <v>18</v>
      </c>
      <c r="C18" s="11"/>
      <c r="D18" s="15">
        <v>650000</v>
      </c>
      <c r="E18" s="16">
        <v>0</v>
      </c>
      <c r="F18" s="16">
        <f t="shared" si="2"/>
        <v>650000</v>
      </c>
      <c r="G18" s="16">
        <v>0</v>
      </c>
      <c r="H18" s="16">
        <v>0</v>
      </c>
      <c r="I18" s="16">
        <f t="shared" si="3"/>
        <v>650000</v>
      </c>
    </row>
    <row r="19" spans="2:9" x14ac:dyDescent="0.2">
      <c r="B19" s="13" t="s">
        <v>19</v>
      </c>
      <c r="C19" s="11"/>
      <c r="D19" s="15">
        <v>4872767</v>
      </c>
      <c r="E19" s="16">
        <v>0</v>
      </c>
      <c r="F19" s="16">
        <f t="shared" si="2"/>
        <v>4872767</v>
      </c>
      <c r="G19" s="16">
        <v>168837</v>
      </c>
      <c r="H19" s="16">
        <v>168837</v>
      </c>
      <c r="I19" s="16">
        <f t="shared" si="3"/>
        <v>4703930</v>
      </c>
    </row>
    <row r="20" spans="2:9" x14ac:dyDescent="0.2">
      <c r="B20" s="3" t="s">
        <v>20</v>
      </c>
      <c r="C20" s="9"/>
      <c r="D20" s="15">
        <f t="shared" ref="D20:I20" si="4">SUM(D21:D29)</f>
        <v>12402615</v>
      </c>
      <c r="E20" s="15">
        <f t="shared" si="4"/>
        <v>-763568.88</v>
      </c>
      <c r="F20" s="15">
        <f t="shared" si="4"/>
        <v>11639046.120000001</v>
      </c>
      <c r="G20" s="15">
        <f t="shared" si="4"/>
        <v>1236145.27</v>
      </c>
      <c r="H20" s="15">
        <f t="shared" si="4"/>
        <v>1236145.27</v>
      </c>
      <c r="I20" s="15">
        <f t="shared" si="4"/>
        <v>10402900.85</v>
      </c>
    </row>
    <row r="21" spans="2:9" x14ac:dyDescent="0.2">
      <c r="B21" s="13" t="s">
        <v>21</v>
      </c>
      <c r="C21" s="11"/>
      <c r="D21" s="15">
        <v>1780546</v>
      </c>
      <c r="E21" s="16">
        <v>-48060.800000000003</v>
      </c>
      <c r="F21" s="15">
        <f t="shared" ref="F21:F29" si="5">D21+E21</f>
        <v>1732485.2</v>
      </c>
      <c r="G21" s="16">
        <v>151350.81</v>
      </c>
      <c r="H21" s="16">
        <v>151350.81</v>
      </c>
      <c r="I21" s="16">
        <f>F21-G21</f>
        <v>1581134.39</v>
      </c>
    </row>
    <row r="22" spans="2:9" x14ac:dyDescent="0.2">
      <c r="B22" s="13" t="s">
        <v>22</v>
      </c>
      <c r="C22" s="11"/>
      <c r="D22" s="15">
        <v>994500</v>
      </c>
      <c r="E22" s="16">
        <v>0</v>
      </c>
      <c r="F22" s="15">
        <f t="shared" si="5"/>
        <v>994500</v>
      </c>
      <c r="G22" s="16">
        <v>210192.43</v>
      </c>
      <c r="H22" s="16">
        <v>210192.43</v>
      </c>
      <c r="I22" s="16">
        <f t="shared" ref="I22:I84" si="6">F22-G22</f>
        <v>784307.57000000007</v>
      </c>
    </row>
    <row r="23" spans="2:9" x14ac:dyDescent="0.2">
      <c r="B23" s="13" t="s">
        <v>23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 x14ac:dyDescent="0.2">
      <c r="B24" s="13" t="s">
        <v>24</v>
      </c>
      <c r="C24" s="11"/>
      <c r="D24" s="15">
        <v>3120693</v>
      </c>
      <c r="E24" s="16">
        <v>-593348.07999999996</v>
      </c>
      <c r="F24" s="15">
        <f t="shared" si="5"/>
        <v>2527344.92</v>
      </c>
      <c r="G24" s="16">
        <v>312965.28999999998</v>
      </c>
      <c r="H24" s="16">
        <v>312965.28999999998</v>
      </c>
      <c r="I24" s="16">
        <f t="shared" si="6"/>
        <v>2214379.63</v>
      </c>
    </row>
    <row r="25" spans="2:9" x14ac:dyDescent="0.2">
      <c r="B25" s="13" t="s">
        <v>25</v>
      </c>
      <c r="C25" s="11"/>
      <c r="D25" s="15">
        <v>728400</v>
      </c>
      <c r="E25" s="16">
        <v>-114800</v>
      </c>
      <c r="F25" s="15">
        <f t="shared" si="5"/>
        <v>613600</v>
      </c>
      <c r="G25" s="16">
        <v>267896.71000000002</v>
      </c>
      <c r="H25" s="16">
        <v>267896.71000000002</v>
      </c>
      <c r="I25" s="16">
        <f t="shared" si="6"/>
        <v>345703.29</v>
      </c>
    </row>
    <row r="26" spans="2:9" x14ac:dyDescent="0.2">
      <c r="B26" s="13" t="s">
        <v>26</v>
      </c>
      <c r="C26" s="11"/>
      <c r="D26" s="15">
        <v>5150476</v>
      </c>
      <c r="E26" s="16">
        <v>-1200</v>
      </c>
      <c r="F26" s="15">
        <f t="shared" si="5"/>
        <v>5149276</v>
      </c>
      <c r="G26" s="16">
        <v>282219.31</v>
      </c>
      <c r="H26" s="16">
        <v>282219.31</v>
      </c>
      <c r="I26" s="16">
        <f t="shared" si="6"/>
        <v>4867056.6900000004</v>
      </c>
    </row>
    <row r="27" spans="2:9" x14ac:dyDescent="0.2">
      <c r="B27" s="13" t="s">
        <v>27</v>
      </c>
      <c r="C27" s="11"/>
      <c r="D27" s="15">
        <v>387000</v>
      </c>
      <c r="E27" s="16">
        <v>-6160</v>
      </c>
      <c r="F27" s="15">
        <f t="shared" si="5"/>
        <v>380840</v>
      </c>
      <c r="G27" s="16">
        <v>4383.6400000000003</v>
      </c>
      <c r="H27" s="16">
        <v>4383.6400000000003</v>
      </c>
      <c r="I27" s="16">
        <f t="shared" si="6"/>
        <v>376456.36</v>
      </c>
    </row>
    <row r="28" spans="2:9" x14ac:dyDescent="0.2">
      <c r="B28" s="13" t="s">
        <v>28</v>
      </c>
      <c r="C28" s="11"/>
      <c r="D28" s="15"/>
      <c r="E28" s="16"/>
      <c r="F28" s="15">
        <f t="shared" si="5"/>
        <v>0</v>
      </c>
      <c r="G28" s="16"/>
      <c r="H28" s="16"/>
      <c r="I28" s="16">
        <f t="shared" si="6"/>
        <v>0</v>
      </c>
    </row>
    <row r="29" spans="2:9" x14ac:dyDescent="0.2">
      <c r="B29" s="13" t="s">
        <v>29</v>
      </c>
      <c r="C29" s="11"/>
      <c r="D29" s="15">
        <v>241000</v>
      </c>
      <c r="E29" s="16">
        <v>0</v>
      </c>
      <c r="F29" s="15">
        <f t="shared" si="5"/>
        <v>241000</v>
      </c>
      <c r="G29" s="16">
        <v>7137.08</v>
      </c>
      <c r="H29" s="16">
        <v>7137.08</v>
      </c>
      <c r="I29" s="16">
        <f t="shared" si="6"/>
        <v>233862.92</v>
      </c>
    </row>
    <row r="30" spans="2:9" x14ac:dyDescent="0.2">
      <c r="B30" s="3" t="s">
        <v>30</v>
      </c>
      <c r="C30" s="9"/>
      <c r="D30" s="15">
        <f t="shared" ref="D30:I30" si="7">SUM(D31:D39)</f>
        <v>11059471</v>
      </c>
      <c r="E30" s="15">
        <f t="shared" si="7"/>
        <v>632417.04</v>
      </c>
      <c r="F30" s="15">
        <f t="shared" si="7"/>
        <v>11691888.039999999</v>
      </c>
      <c r="G30" s="15">
        <f t="shared" si="7"/>
        <v>2818141.41</v>
      </c>
      <c r="H30" s="15">
        <f t="shared" si="7"/>
        <v>2818141.41</v>
      </c>
      <c r="I30" s="15">
        <f t="shared" si="7"/>
        <v>8873746.629999999</v>
      </c>
    </row>
    <row r="31" spans="2:9" x14ac:dyDescent="0.2">
      <c r="B31" s="13" t="s">
        <v>31</v>
      </c>
      <c r="C31" s="11"/>
      <c r="D31" s="15">
        <v>339000</v>
      </c>
      <c r="E31" s="16">
        <v>384457.04</v>
      </c>
      <c r="F31" s="15">
        <f t="shared" ref="F31:F39" si="8">D31+E31</f>
        <v>723457.04</v>
      </c>
      <c r="G31" s="16">
        <v>455635.79</v>
      </c>
      <c r="H31" s="16">
        <v>455635.79</v>
      </c>
      <c r="I31" s="16">
        <f t="shared" si="6"/>
        <v>267821.25000000006</v>
      </c>
    </row>
    <row r="32" spans="2:9" x14ac:dyDescent="0.2">
      <c r="B32" s="13" t="s">
        <v>32</v>
      </c>
      <c r="C32" s="11"/>
      <c r="D32" s="15">
        <v>2191000</v>
      </c>
      <c r="E32" s="16">
        <v>0</v>
      </c>
      <c r="F32" s="15">
        <f t="shared" si="8"/>
        <v>2191000</v>
      </c>
      <c r="G32" s="16">
        <v>425539.95</v>
      </c>
      <c r="H32" s="16">
        <v>425539.95</v>
      </c>
      <c r="I32" s="16">
        <f t="shared" si="6"/>
        <v>1765460.05</v>
      </c>
    </row>
    <row r="33" spans="2:9" x14ac:dyDescent="0.2">
      <c r="B33" s="13" t="s">
        <v>33</v>
      </c>
      <c r="C33" s="11"/>
      <c r="D33" s="15">
        <v>900100</v>
      </c>
      <c r="E33" s="16">
        <v>124000</v>
      </c>
      <c r="F33" s="15">
        <f t="shared" si="8"/>
        <v>1024100</v>
      </c>
      <c r="G33" s="16">
        <v>287680</v>
      </c>
      <c r="H33" s="16">
        <v>287680</v>
      </c>
      <c r="I33" s="16">
        <f t="shared" si="6"/>
        <v>736420</v>
      </c>
    </row>
    <row r="34" spans="2:9" x14ac:dyDescent="0.2">
      <c r="B34" s="13" t="s">
        <v>34</v>
      </c>
      <c r="C34" s="11"/>
      <c r="D34" s="15">
        <v>219000</v>
      </c>
      <c r="E34" s="16">
        <v>0</v>
      </c>
      <c r="F34" s="15">
        <f t="shared" si="8"/>
        <v>219000</v>
      </c>
      <c r="G34" s="16">
        <v>78870.09</v>
      </c>
      <c r="H34" s="16">
        <v>78870.09</v>
      </c>
      <c r="I34" s="16">
        <f t="shared" si="6"/>
        <v>140129.91</v>
      </c>
    </row>
    <row r="35" spans="2:9" x14ac:dyDescent="0.2">
      <c r="B35" s="13" t="s">
        <v>35</v>
      </c>
      <c r="C35" s="11"/>
      <c r="D35" s="15">
        <v>1603100</v>
      </c>
      <c r="E35" s="16">
        <v>123960</v>
      </c>
      <c r="F35" s="15">
        <f t="shared" si="8"/>
        <v>1727060</v>
      </c>
      <c r="G35" s="16">
        <v>382033.44</v>
      </c>
      <c r="H35" s="16">
        <v>382033.44</v>
      </c>
      <c r="I35" s="16">
        <f t="shared" si="6"/>
        <v>1345026.56</v>
      </c>
    </row>
    <row r="36" spans="2:9" x14ac:dyDescent="0.2">
      <c r="B36" s="13" t="s">
        <v>36</v>
      </c>
      <c r="C36" s="11"/>
      <c r="D36" s="15">
        <v>897600</v>
      </c>
      <c r="E36" s="16">
        <v>0</v>
      </c>
      <c r="F36" s="15">
        <f t="shared" si="8"/>
        <v>897600</v>
      </c>
      <c r="G36" s="16">
        <v>8412</v>
      </c>
      <c r="H36" s="16">
        <v>8412</v>
      </c>
      <c r="I36" s="16">
        <f t="shared" si="6"/>
        <v>889188</v>
      </c>
    </row>
    <row r="37" spans="2:9" x14ac:dyDescent="0.2">
      <c r="B37" s="13" t="s">
        <v>37</v>
      </c>
      <c r="C37" s="11"/>
      <c r="D37" s="15">
        <v>180227</v>
      </c>
      <c r="E37" s="16">
        <v>0</v>
      </c>
      <c r="F37" s="15">
        <f t="shared" si="8"/>
        <v>180227</v>
      </c>
      <c r="G37" s="16">
        <v>5875</v>
      </c>
      <c r="H37" s="16">
        <v>5875</v>
      </c>
      <c r="I37" s="16">
        <f t="shared" si="6"/>
        <v>174352</v>
      </c>
    </row>
    <row r="38" spans="2:9" x14ac:dyDescent="0.2">
      <c r="B38" s="13" t="s">
        <v>38</v>
      </c>
      <c r="C38" s="11"/>
      <c r="D38" s="15">
        <v>2518000</v>
      </c>
      <c r="E38" s="16">
        <v>0</v>
      </c>
      <c r="F38" s="15">
        <f t="shared" si="8"/>
        <v>2518000</v>
      </c>
      <c r="G38" s="16">
        <v>945828.14</v>
      </c>
      <c r="H38" s="16">
        <v>945828.14</v>
      </c>
      <c r="I38" s="16">
        <f t="shared" si="6"/>
        <v>1572171.8599999999</v>
      </c>
    </row>
    <row r="39" spans="2:9" x14ac:dyDescent="0.2">
      <c r="B39" s="13" t="s">
        <v>39</v>
      </c>
      <c r="C39" s="11"/>
      <c r="D39" s="15">
        <v>2211444</v>
      </c>
      <c r="E39" s="16">
        <v>0</v>
      </c>
      <c r="F39" s="15">
        <f t="shared" si="8"/>
        <v>2211444</v>
      </c>
      <c r="G39" s="16">
        <v>228267</v>
      </c>
      <c r="H39" s="16">
        <v>228267</v>
      </c>
      <c r="I39" s="16">
        <f t="shared" si="6"/>
        <v>1983177</v>
      </c>
    </row>
    <row r="40" spans="2:9" ht="25.5" customHeight="1" x14ac:dyDescent="0.2">
      <c r="B40" s="26" t="s">
        <v>40</v>
      </c>
      <c r="C40" s="27"/>
      <c r="D40" s="15">
        <f t="shared" ref="D40:I40" si="9">SUM(D41:D49)</f>
        <v>43918109</v>
      </c>
      <c r="E40" s="15">
        <f t="shared" si="9"/>
        <v>86649.2</v>
      </c>
      <c r="F40" s="15">
        <f>SUM(F41:F49)</f>
        <v>44004758.200000003</v>
      </c>
      <c r="G40" s="15">
        <f t="shared" si="9"/>
        <v>10107832.210000001</v>
      </c>
      <c r="H40" s="15">
        <f t="shared" si="9"/>
        <v>10107832.210000001</v>
      </c>
      <c r="I40" s="15">
        <f t="shared" si="9"/>
        <v>33896925.989999995</v>
      </c>
    </row>
    <row r="41" spans="2:9" x14ac:dyDescent="0.2">
      <c r="B41" s="13" t="s">
        <v>41</v>
      </c>
      <c r="C41" s="11"/>
      <c r="D41" s="15">
        <v>10512912</v>
      </c>
      <c r="E41" s="16">
        <v>0</v>
      </c>
      <c r="F41" s="15">
        <f>D41+E41</f>
        <v>10512912</v>
      </c>
      <c r="G41" s="16">
        <v>1898228</v>
      </c>
      <c r="H41" s="16">
        <v>1898228</v>
      </c>
      <c r="I41" s="16">
        <f t="shared" si="6"/>
        <v>8614684</v>
      </c>
    </row>
    <row r="42" spans="2:9" x14ac:dyDescent="0.2">
      <c r="B42" s="13" t="s">
        <v>42</v>
      </c>
      <c r="C42" s="11"/>
      <c r="D42" s="15"/>
      <c r="E42" s="16"/>
      <c r="F42" s="15">
        <f t="shared" ref="F42:F84" si="10">D42+E42</f>
        <v>0</v>
      </c>
      <c r="G42" s="16"/>
      <c r="H42" s="16"/>
      <c r="I42" s="16">
        <f t="shared" si="6"/>
        <v>0</v>
      </c>
    </row>
    <row r="43" spans="2:9" x14ac:dyDescent="0.2">
      <c r="B43" s="13" t="s">
        <v>43</v>
      </c>
      <c r="C43" s="11"/>
      <c r="D43" s="15">
        <v>6400000</v>
      </c>
      <c r="E43" s="16">
        <v>0</v>
      </c>
      <c r="F43" s="15">
        <f t="shared" si="10"/>
        <v>6400000</v>
      </c>
      <c r="G43" s="16">
        <v>0</v>
      </c>
      <c r="H43" s="16">
        <v>0</v>
      </c>
      <c r="I43" s="16">
        <f t="shared" si="6"/>
        <v>6400000</v>
      </c>
    </row>
    <row r="44" spans="2:9" x14ac:dyDescent="0.2">
      <c r="B44" s="13" t="s">
        <v>44</v>
      </c>
      <c r="C44" s="11"/>
      <c r="D44" s="15">
        <v>20772071</v>
      </c>
      <c r="E44" s="16">
        <v>86649.2</v>
      </c>
      <c r="F44" s="15">
        <f t="shared" si="10"/>
        <v>20858720.199999999</v>
      </c>
      <c r="G44" s="16">
        <v>6849301.21</v>
      </c>
      <c r="H44" s="16">
        <v>6849301.21</v>
      </c>
      <c r="I44" s="16">
        <f t="shared" si="6"/>
        <v>14009418.989999998</v>
      </c>
    </row>
    <row r="45" spans="2:9" x14ac:dyDescent="0.2">
      <c r="B45" s="13" t="s">
        <v>45</v>
      </c>
      <c r="C45" s="11"/>
      <c r="D45" s="15">
        <v>6233126</v>
      </c>
      <c r="E45" s="16">
        <v>0</v>
      </c>
      <c r="F45" s="15">
        <f t="shared" si="10"/>
        <v>6233126</v>
      </c>
      <c r="G45" s="16">
        <v>1360303</v>
      </c>
      <c r="H45" s="16">
        <v>1360303</v>
      </c>
      <c r="I45" s="16">
        <f t="shared" si="6"/>
        <v>4872823</v>
      </c>
    </row>
    <row r="46" spans="2:9" x14ac:dyDescent="0.2">
      <c r="B46" s="13" t="s">
        <v>46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47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48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13" t="s">
        <v>49</v>
      </c>
      <c r="C49" s="11"/>
      <c r="D49" s="15"/>
      <c r="E49" s="16"/>
      <c r="F49" s="15">
        <f t="shared" si="10"/>
        <v>0</v>
      </c>
      <c r="G49" s="16"/>
      <c r="H49" s="16"/>
      <c r="I49" s="16">
        <f t="shared" si="6"/>
        <v>0</v>
      </c>
    </row>
    <row r="50" spans="2:9" x14ac:dyDescent="0.2">
      <c r="B50" s="26" t="s">
        <v>50</v>
      </c>
      <c r="C50" s="27"/>
      <c r="D50" s="15">
        <f t="shared" ref="D50:I50" si="11">SUM(D51:D59)</f>
        <v>1249999</v>
      </c>
      <c r="E50" s="15">
        <f t="shared" si="11"/>
        <v>44502.64</v>
      </c>
      <c r="F50" s="15">
        <f t="shared" si="11"/>
        <v>1294501.6400000001</v>
      </c>
      <c r="G50" s="15">
        <f t="shared" si="11"/>
        <v>136478.39999999999</v>
      </c>
      <c r="H50" s="15">
        <f t="shared" si="11"/>
        <v>136478.39999999999</v>
      </c>
      <c r="I50" s="15">
        <f t="shared" si="11"/>
        <v>1158023.24</v>
      </c>
    </row>
    <row r="51" spans="2:9" x14ac:dyDescent="0.2">
      <c r="B51" s="13" t="s">
        <v>51</v>
      </c>
      <c r="C51" s="11"/>
      <c r="D51" s="15">
        <v>281000</v>
      </c>
      <c r="E51" s="16">
        <v>67203.759999999995</v>
      </c>
      <c r="F51" s="15">
        <f t="shared" si="10"/>
        <v>348203.76</v>
      </c>
      <c r="G51" s="16">
        <v>130031.12</v>
      </c>
      <c r="H51" s="16">
        <v>130031.12</v>
      </c>
      <c r="I51" s="16">
        <f t="shared" si="6"/>
        <v>218172.64</v>
      </c>
    </row>
    <row r="52" spans="2:9" x14ac:dyDescent="0.2">
      <c r="B52" s="13" t="s">
        <v>52</v>
      </c>
      <c r="C52" s="11"/>
      <c r="D52" s="15">
        <v>170000</v>
      </c>
      <c r="E52" s="16">
        <v>0</v>
      </c>
      <c r="F52" s="15">
        <f t="shared" si="10"/>
        <v>170000</v>
      </c>
      <c r="G52" s="16">
        <v>0</v>
      </c>
      <c r="H52" s="16">
        <v>0</v>
      </c>
      <c r="I52" s="16">
        <f t="shared" si="6"/>
        <v>170000</v>
      </c>
    </row>
    <row r="53" spans="2:9" x14ac:dyDescent="0.2">
      <c r="B53" s="13" t="s">
        <v>53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54</v>
      </c>
      <c r="C54" s="11"/>
      <c r="D54" s="15">
        <v>420000</v>
      </c>
      <c r="E54" s="16">
        <v>0</v>
      </c>
      <c r="F54" s="15">
        <f t="shared" si="10"/>
        <v>420000</v>
      </c>
      <c r="G54" s="16">
        <v>0</v>
      </c>
      <c r="H54" s="16">
        <v>0</v>
      </c>
      <c r="I54" s="16">
        <f t="shared" si="6"/>
        <v>420000</v>
      </c>
    </row>
    <row r="55" spans="2:9" x14ac:dyDescent="0.2">
      <c r="B55" s="13" t="s">
        <v>55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56</v>
      </c>
      <c r="C56" s="11"/>
      <c r="D56" s="15">
        <v>378999</v>
      </c>
      <c r="E56" s="16">
        <v>-22701.119999999999</v>
      </c>
      <c r="F56" s="15">
        <f t="shared" si="10"/>
        <v>356297.88</v>
      </c>
      <c r="G56" s="16">
        <v>6447.28</v>
      </c>
      <c r="H56" s="16">
        <v>6447.28</v>
      </c>
      <c r="I56" s="16">
        <f t="shared" si="6"/>
        <v>349850.6</v>
      </c>
    </row>
    <row r="57" spans="2:9" x14ac:dyDescent="0.2">
      <c r="B57" s="13" t="s">
        <v>57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58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13" t="s">
        <v>59</v>
      </c>
      <c r="C59" s="11"/>
      <c r="D59" s="15"/>
      <c r="E59" s="16"/>
      <c r="F59" s="15">
        <f t="shared" si="10"/>
        <v>0</v>
      </c>
      <c r="G59" s="16"/>
      <c r="H59" s="16"/>
      <c r="I59" s="16">
        <f t="shared" si="6"/>
        <v>0</v>
      </c>
    </row>
    <row r="60" spans="2:9" x14ac:dyDescent="0.2">
      <c r="B60" s="3" t="s">
        <v>60</v>
      </c>
      <c r="C60" s="9"/>
      <c r="D60" s="15">
        <f>SUM(D61:D63)</f>
        <v>0</v>
      </c>
      <c r="E60" s="15">
        <f>SUM(E61:E63)</f>
        <v>0</v>
      </c>
      <c r="F60" s="15">
        <f>SUM(F61:F63)</f>
        <v>0</v>
      </c>
      <c r="G60" s="15">
        <f>SUM(G61:G63)</f>
        <v>0</v>
      </c>
      <c r="H60" s="15">
        <f>SUM(H61:H63)</f>
        <v>0</v>
      </c>
      <c r="I60" s="16">
        <f t="shared" si="6"/>
        <v>0</v>
      </c>
    </row>
    <row r="61" spans="2:9" x14ac:dyDescent="0.2">
      <c r="B61" s="13" t="s">
        <v>61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62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13" t="s">
        <v>63</v>
      </c>
      <c r="C63" s="11"/>
      <c r="D63" s="15"/>
      <c r="E63" s="16"/>
      <c r="F63" s="15">
        <f t="shared" si="10"/>
        <v>0</v>
      </c>
      <c r="G63" s="16"/>
      <c r="H63" s="16"/>
      <c r="I63" s="16">
        <f t="shared" si="6"/>
        <v>0</v>
      </c>
    </row>
    <row r="64" spans="2:9" x14ac:dyDescent="0.2">
      <c r="B64" s="26" t="s">
        <v>64</v>
      </c>
      <c r="C64" s="27"/>
      <c r="D64" s="15">
        <f>SUM(D65:D72)</f>
        <v>0</v>
      </c>
      <c r="E64" s="15">
        <f>SUM(E65:E72)</f>
        <v>0</v>
      </c>
      <c r="F64" s="15">
        <f>F65+F66+F67+F68+F69+F71+F72</f>
        <v>0</v>
      </c>
      <c r="G64" s="15">
        <f>SUM(G65:G72)</f>
        <v>0</v>
      </c>
      <c r="H64" s="15">
        <f>SUM(H65:H72)</f>
        <v>0</v>
      </c>
      <c r="I64" s="16">
        <f t="shared" si="6"/>
        <v>0</v>
      </c>
    </row>
    <row r="65" spans="2:9" x14ac:dyDescent="0.2">
      <c r="B65" s="13" t="s">
        <v>65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66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67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68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69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70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71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13" t="s">
        <v>72</v>
      </c>
      <c r="C72" s="11"/>
      <c r="D72" s="15"/>
      <c r="E72" s="16"/>
      <c r="F72" s="15">
        <f t="shared" si="10"/>
        <v>0</v>
      </c>
      <c r="G72" s="16"/>
      <c r="H72" s="16"/>
      <c r="I72" s="16">
        <f t="shared" si="6"/>
        <v>0</v>
      </c>
    </row>
    <row r="73" spans="2:9" x14ac:dyDescent="0.2">
      <c r="B73" s="3" t="s">
        <v>73</v>
      </c>
      <c r="C73" s="9"/>
      <c r="D73" s="15">
        <f>SUM(D74:D76)</f>
        <v>0</v>
      </c>
      <c r="E73" s="15">
        <f>SUM(E74:E76)</f>
        <v>0</v>
      </c>
      <c r="F73" s="15">
        <f>SUM(F74:F76)</f>
        <v>0</v>
      </c>
      <c r="G73" s="15">
        <f>SUM(G74:G76)</f>
        <v>0</v>
      </c>
      <c r="H73" s="15">
        <f>SUM(H74:H76)</f>
        <v>0</v>
      </c>
      <c r="I73" s="16">
        <f t="shared" si="6"/>
        <v>0</v>
      </c>
    </row>
    <row r="74" spans="2:9" x14ac:dyDescent="0.2">
      <c r="B74" s="13" t="s">
        <v>74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75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13" t="s">
        <v>76</v>
      </c>
      <c r="C76" s="11"/>
      <c r="D76" s="15"/>
      <c r="E76" s="16"/>
      <c r="F76" s="15">
        <f t="shared" si="10"/>
        <v>0</v>
      </c>
      <c r="G76" s="16"/>
      <c r="H76" s="16"/>
      <c r="I76" s="16">
        <f t="shared" si="6"/>
        <v>0</v>
      </c>
    </row>
    <row r="77" spans="2:9" x14ac:dyDescent="0.2">
      <c r="B77" s="3" t="s">
        <v>77</v>
      </c>
      <c r="C77" s="9"/>
      <c r="D77" s="15">
        <f>SUM(D78:D84)</f>
        <v>300000</v>
      </c>
      <c r="E77" s="15">
        <f>SUM(E78:E84)</f>
        <v>0</v>
      </c>
      <c r="F77" s="15">
        <f>SUM(F78:F84)</f>
        <v>300000</v>
      </c>
      <c r="G77" s="15">
        <f>SUM(G78:G84)</f>
        <v>0</v>
      </c>
      <c r="H77" s="15">
        <f>SUM(H78:H84)</f>
        <v>0</v>
      </c>
      <c r="I77" s="16">
        <f t="shared" si="6"/>
        <v>300000</v>
      </c>
    </row>
    <row r="78" spans="2:9" x14ac:dyDescent="0.2">
      <c r="B78" s="13" t="s">
        <v>78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79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80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81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82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83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13" t="s">
        <v>84</v>
      </c>
      <c r="C84" s="11"/>
      <c r="D84" s="15">
        <v>300000</v>
      </c>
      <c r="E84" s="16">
        <v>0</v>
      </c>
      <c r="F84" s="15">
        <f t="shared" si="10"/>
        <v>300000</v>
      </c>
      <c r="G84" s="16">
        <v>0</v>
      </c>
      <c r="H84" s="16">
        <v>0</v>
      </c>
      <c r="I84" s="16">
        <f t="shared" si="6"/>
        <v>300000</v>
      </c>
    </row>
    <row r="85" spans="2:9" x14ac:dyDescent="0.2">
      <c r="B85" s="22"/>
      <c r="C85" s="23"/>
      <c r="D85" s="24"/>
      <c r="E85" s="25"/>
      <c r="F85" s="25"/>
      <c r="G85" s="25"/>
      <c r="H85" s="25"/>
      <c r="I85" s="25"/>
    </row>
    <row r="86" spans="2:9" x14ac:dyDescent="0.2">
      <c r="B86" s="19" t="s">
        <v>85</v>
      </c>
      <c r="C86" s="20"/>
      <c r="D86" s="21">
        <f t="shared" ref="D86:I86" si="12">D87+D105+D95+D115+D125+D135+D139+D148+D152</f>
        <v>111683260</v>
      </c>
      <c r="E86" s="21">
        <f>E87+E105+E95+E115+E125+E135+E139+E148+E152</f>
        <v>590265</v>
      </c>
      <c r="F86" s="21">
        <f t="shared" si="12"/>
        <v>112273525</v>
      </c>
      <c r="G86" s="21">
        <f>G87+G105+G95+G115+G125+G135+G139+G148+G152</f>
        <v>5937791.6900000004</v>
      </c>
      <c r="H86" s="21">
        <f>H87+H105+H95+H115+H125+H135+H139+H148+H152</f>
        <v>5937791.6900000004</v>
      </c>
      <c r="I86" s="21">
        <f t="shared" si="12"/>
        <v>106335733.31</v>
      </c>
    </row>
    <row r="87" spans="2:9" x14ac:dyDescent="0.2">
      <c r="B87" s="3" t="s">
        <v>12</v>
      </c>
      <c r="C87" s="9"/>
      <c r="D87" s="15">
        <f>SUM(D88:D94)</f>
        <v>1036053</v>
      </c>
      <c r="E87" s="15">
        <f>SUM(E88:E94)</f>
        <v>0</v>
      </c>
      <c r="F87" s="15">
        <f>SUM(F88:F94)</f>
        <v>1036053</v>
      </c>
      <c r="G87" s="15">
        <f>SUM(G88:G94)</f>
        <v>84000</v>
      </c>
      <c r="H87" s="15">
        <f>SUM(H88:H94)</f>
        <v>84000</v>
      </c>
      <c r="I87" s="16">
        <f t="shared" ref="I87:I150" si="13">F87-G87</f>
        <v>952053</v>
      </c>
    </row>
    <row r="88" spans="2:9" x14ac:dyDescent="0.2">
      <c r="B88" s="13" t="s">
        <v>13</v>
      </c>
      <c r="C88" s="11"/>
      <c r="D88" s="15"/>
      <c r="E88" s="16"/>
      <c r="F88" s="15">
        <f t="shared" ref="F88:F104" si="14">D88+E88</f>
        <v>0</v>
      </c>
      <c r="G88" s="16"/>
      <c r="H88" s="16"/>
      <c r="I88" s="16">
        <f t="shared" si="13"/>
        <v>0</v>
      </c>
    </row>
    <row r="89" spans="2:9" x14ac:dyDescent="0.2">
      <c r="B89" s="13" t="s">
        <v>14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15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16</v>
      </c>
      <c r="C91" s="11"/>
      <c r="D91" s="15">
        <v>236053</v>
      </c>
      <c r="E91" s="16">
        <v>0</v>
      </c>
      <c r="F91" s="15">
        <f t="shared" si="14"/>
        <v>236053</v>
      </c>
      <c r="G91" s="16">
        <v>0</v>
      </c>
      <c r="H91" s="16">
        <v>0</v>
      </c>
      <c r="I91" s="16">
        <f t="shared" si="13"/>
        <v>236053</v>
      </c>
    </row>
    <row r="92" spans="2:9" x14ac:dyDescent="0.2">
      <c r="B92" s="13" t="s">
        <v>17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18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13" t="s">
        <v>19</v>
      </c>
      <c r="C94" s="11"/>
      <c r="D94" s="15">
        <v>800000</v>
      </c>
      <c r="E94" s="16">
        <v>0</v>
      </c>
      <c r="F94" s="15">
        <f t="shared" si="14"/>
        <v>800000</v>
      </c>
      <c r="G94" s="16">
        <v>84000</v>
      </c>
      <c r="H94" s="16">
        <v>84000</v>
      </c>
      <c r="I94" s="16">
        <f t="shared" si="13"/>
        <v>716000</v>
      </c>
    </row>
    <row r="95" spans="2:9" x14ac:dyDescent="0.2">
      <c r="B95" s="3" t="s">
        <v>20</v>
      </c>
      <c r="C95" s="9"/>
      <c r="D95" s="15">
        <f>SUM(D96:D104)</f>
        <v>5655500</v>
      </c>
      <c r="E95" s="15">
        <f>SUM(E96:E104)</f>
        <v>0</v>
      </c>
      <c r="F95" s="15">
        <f>SUM(F96:F104)</f>
        <v>5655500</v>
      </c>
      <c r="G95" s="15">
        <f>SUM(G96:G104)</f>
        <v>365851.82</v>
      </c>
      <c r="H95" s="15">
        <f>SUM(H96:H104)</f>
        <v>365851.82</v>
      </c>
      <c r="I95" s="16">
        <f t="shared" si="13"/>
        <v>5289648.18</v>
      </c>
    </row>
    <row r="96" spans="2:9" x14ac:dyDescent="0.2">
      <c r="B96" s="13" t="s">
        <v>21</v>
      </c>
      <c r="C96" s="11"/>
      <c r="D96" s="15">
        <v>848480</v>
      </c>
      <c r="E96" s="16">
        <v>0</v>
      </c>
      <c r="F96" s="15">
        <f t="shared" si="14"/>
        <v>848480</v>
      </c>
      <c r="G96" s="16">
        <v>130603.82</v>
      </c>
      <c r="H96" s="16">
        <v>130603.82</v>
      </c>
      <c r="I96" s="16">
        <f t="shared" si="13"/>
        <v>717876.17999999993</v>
      </c>
    </row>
    <row r="97" spans="2:9" x14ac:dyDescent="0.2">
      <c r="B97" s="13" t="s">
        <v>22</v>
      </c>
      <c r="C97" s="11"/>
      <c r="D97" s="15">
        <v>2000</v>
      </c>
      <c r="E97" s="16">
        <v>0</v>
      </c>
      <c r="F97" s="15">
        <f t="shared" si="14"/>
        <v>2000</v>
      </c>
      <c r="G97" s="16">
        <v>0</v>
      </c>
      <c r="H97" s="16">
        <v>0</v>
      </c>
      <c r="I97" s="16">
        <f t="shared" si="13"/>
        <v>2000</v>
      </c>
    </row>
    <row r="98" spans="2:9" x14ac:dyDescent="0.2">
      <c r="B98" s="13" t="s">
        <v>23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24</v>
      </c>
      <c r="C99" s="11"/>
      <c r="D99" s="15">
        <v>1296000</v>
      </c>
      <c r="E99" s="16">
        <v>0</v>
      </c>
      <c r="F99" s="15">
        <f t="shared" si="14"/>
        <v>1296000</v>
      </c>
      <c r="G99" s="16">
        <v>0</v>
      </c>
      <c r="H99" s="16">
        <v>0</v>
      </c>
      <c r="I99" s="16">
        <f t="shared" si="13"/>
        <v>1296000</v>
      </c>
    </row>
    <row r="100" spans="2:9" x14ac:dyDescent="0.2">
      <c r="B100" s="13" t="s">
        <v>25</v>
      </c>
      <c r="C100" s="11"/>
      <c r="D100" s="15">
        <v>900000</v>
      </c>
      <c r="E100" s="16">
        <v>0</v>
      </c>
      <c r="F100" s="15">
        <f t="shared" si="14"/>
        <v>900000</v>
      </c>
      <c r="G100" s="16">
        <v>220400</v>
      </c>
      <c r="H100" s="16">
        <v>220400</v>
      </c>
      <c r="I100" s="16">
        <f t="shared" si="13"/>
        <v>679600</v>
      </c>
    </row>
    <row r="101" spans="2:9" x14ac:dyDescent="0.2">
      <c r="B101" s="13" t="s">
        <v>26</v>
      </c>
      <c r="C101" s="11"/>
      <c r="D101" s="15">
        <v>1749020</v>
      </c>
      <c r="E101" s="16">
        <v>0</v>
      </c>
      <c r="F101" s="15">
        <f t="shared" si="14"/>
        <v>1749020</v>
      </c>
      <c r="G101" s="16">
        <v>0</v>
      </c>
      <c r="H101" s="16">
        <v>0</v>
      </c>
      <c r="I101" s="16">
        <f t="shared" si="13"/>
        <v>1749020</v>
      </c>
    </row>
    <row r="102" spans="2:9" x14ac:dyDescent="0.2">
      <c r="B102" s="13" t="s">
        <v>27</v>
      </c>
      <c r="C102" s="11"/>
      <c r="D102" s="15">
        <v>580000</v>
      </c>
      <c r="E102" s="16">
        <v>0</v>
      </c>
      <c r="F102" s="15">
        <f t="shared" si="14"/>
        <v>580000</v>
      </c>
      <c r="G102" s="16">
        <v>0</v>
      </c>
      <c r="H102" s="16">
        <v>0</v>
      </c>
      <c r="I102" s="16">
        <f t="shared" si="13"/>
        <v>580000</v>
      </c>
    </row>
    <row r="103" spans="2:9" x14ac:dyDescent="0.2">
      <c r="B103" s="13" t="s">
        <v>28</v>
      </c>
      <c r="C103" s="11"/>
      <c r="D103" s="15">
        <v>220000</v>
      </c>
      <c r="E103" s="16">
        <v>0</v>
      </c>
      <c r="F103" s="15">
        <f t="shared" si="14"/>
        <v>220000</v>
      </c>
      <c r="G103" s="16">
        <v>0</v>
      </c>
      <c r="H103" s="16">
        <v>0</v>
      </c>
      <c r="I103" s="16">
        <f t="shared" si="13"/>
        <v>220000</v>
      </c>
    </row>
    <row r="104" spans="2:9" x14ac:dyDescent="0.2">
      <c r="B104" s="13" t="s">
        <v>29</v>
      </c>
      <c r="C104" s="11"/>
      <c r="D104" s="15">
        <v>60000</v>
      </c>
      <c r="E104" s="16">
        <v>0</v>
      </c>
      <c r="F104" s="15">
        <f t="shared" si="14"/>
        <v>60000</v>
      </c>
      <c r="G104" s="16">
        <v>14848</v>
      </c>
      <c r="H104" s="16">
        <v>14848</v>
      </c>
      <c r="I104" s="16">
        <f t="shared" si="13"/>
        <v>45152</v>
      </c>
    </row>
    <row r="105" spans="2:9" x14ac:dyDescent="0.2">
      <c r="B105" s="3" t="s">
        <v>30</v>
      </c>
      <c r="C105" s="9"/>
      <c r="D105" s="15">
        <f>SUM(D106:D114)</f>
        <v>24713315</v>
      </c>
      <c r="E105" s="15">
        <f>SUM(E106:E114)</f>
        <v>590265</v>
      </c>
      <c r="F105" s="15">
        <f>SUM(F106:F114)</f>
        <v>25303580</v>
      </c>
      <c r="G105" s="15">
        <f>SUM(G106:G114)</f>
        <v>5084589.33</v>
      </c>
      <c r="H105" s="15">
        <f>SUM(H106:H114)</f>
        <v>5084589.33</v>
      </c>
      <c r="I105" s="16">
        <f t="shared" si="13"/>
        <v>20218990.670000002</v>
      </c>
    </row>
    <row r="106" spans="2:9" x14ac:dyDescent="0.2">
      <c r="B106" s="13" t="s">
        <v>31</v>
      </c>
      <c r="C106" s="11"/>
      <c r="D106" s="15">
        <v>20472881</v>
      </c>
      <c r="E106" s="16">
        <v>590265</v>
      </c>
      <c r="F106" s="16">
        <f>D106+E106</f>
        <v>21063146</v>
      </c>
      <c r="G106" s="16">
        <v>4759110.4400000004</v>
      </c>
      <c r="H106" s="16">
        <v>4759110.4400000004</v>
      </c>
      <c r="I106" s="16">
        <f t="shared" si="13"/>
        <v>16304035.559999999</v>
      </c>
    </row>
    <row r="107" spans="2:9" x14ac:dyDescent="0.2">
      <c r="B107" s="13" t="s">
        <v>32</v>
      </c>
      <c r="C107" s="11"/>
      <c r="D107" s="15">
        <v>2610420</v>
      </c>
      <c r="E107" s="16">
        <v>0</v>
      </c>
      <c r="F107" s="16">
        <f t="shared" ref="F107:F114" si="15">D107+E107</f>
        <v>2610420</v>
      </c>
      <c r="G107" s="16">
        <v>174000</v>
      </c>
      <c r="H107" s="16">
        <v>174000</v>
      </c>
      <c r="I107" s="16">
        <f t="shared" si="13"/>
        <v>2436420</v>
      </c>
    </row>
    <row r="108" spans="2:9" x14ac:dyDescent="0.2">
      <c r="B108" s="13" t="s">
        <v>33</v>
      </c>
      <c r="C108" s="11"/>
      <c r="D108" s="15">
        <v>605000</v>
      </c>
      <c r="E108" s="16">
        <v>0</v>
      </c>
      <c r="F108" s="16">
        <f t="shared" si="15"/>
        <v>605000</v>
      </c>
      <c r="G108" s="16">
        <v>145678.89000000001</v>
      </c>
      <c r="H108" s="16">
        <v>145678.89000000001</v>
      </c>
      <c r="I108" s="16">
        <f t="shared" si="13"/>
        <v>459321.11</v>
      </c>
    </row>
    <row r="109" spans="2:9" x14ac:dyDescent="0.2">
      <c r="B109" s="13" t="s">
        <v>34</v>
      </c>
      <c r="C109" s="11"/>
      <c r="D109" s="15">
        <v>2000</v>
      </c>
      <c r="E109" s="16">
        <v>0</v>
      </c>
      <c r="F109" s="16">
        <f t="shared" si="15"/>
        <v>2000</v>
      </c>
      <c r="G109" s="16">
        <v>0</v>
      </c>
      <c r="H109" s="16">
        <v>0</v>
      </c>
      <c r="I109" s="16">
        <f t="shared" si="13"/>
        <v>2000</v>
      </c>
    </row>
    <row r="110" spans="2:9" x14ac:dyDescent="0.2">
      <c r="B110" s="13" t="s">
        <v>35</v>
      </c>
      <c r="C110" s="11"/>
      <c r="D110" s="15">
        <v>807414</v>
      </c>
      <c r="E110" s="16">
        <v>0</v>
      </c>
      <c r="F110" s="16">
        <f t="shared" si="15"/>
        <v>807414</v>
      </c>
      <c r="G110" s="16">
        <v>0</v>
      </c>
      <c r="H110" s="16">
        <v>0</v>
      </c>
      <c r="I110" s="16">
        <f t="shared" si="13"/>
        <v>807414</v>
      </c>
    </row>
    <row r="111" spans="2:9" x14ac:dyDescent="0.2">
      <c r="B111" s="13" t="s">
        <v>36</v>
      </c>
      <c r="C111" s="11"/>
      <c r="D111" s="15">
        <v>11600</v>
      </c>
      <c r="E111" s="16">
        <v>0</v>
      </c>
      <c r="F111" s="16">
        <f t="shared" si="15"/>
        <v>11600</v>
      </c>
      <c r="G111" s="16">
        <v>5800</v>
      </c>
      <c r="H111" s="16">
        <v>5800</v>
      </c>
      <c r="I111" s="16">
        <f t="shared" si="13"/>
        <v>5800</v>
      </c>
    </row>
    <row r="112" spans="2:9" x14ac:dyDescent="0.2">
      <c r="B112" s="13" t="s">
        <v>37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38</v>
      </c>
      <c r="C113" s="11"/>
      <c r="D113" s="15">
        <v>20000</v>
      </c>
      <c r="E113" s="16">
        <v>0</v>
      </c>
      <c r="F113" s="16">
        <f t="shared" si="15"/>
        <v>20000</v>
      </c>
      <c r="G113" s="16">
        <v>0</v>
      </c>
      <c r="H113" s="16">
        <v>0</v>
      </c>
      <c r="I113" s="16">
        <f t="shared" si="13"/>
        <v>20000</v>
      </c>
    </row>
    <row r="114" spans="2:9" x14ac:dyDescent="0.2">
      <c r="B114" s="13" t="s">
        <v>39</v>
      </c>
      <c r="C114" s="11"/>
      <c r="D114" s="15">
        <v>184000</v>
      </c>
      <c r="E114" s="16">
        <v>0</v>
      </c>
      <c r="F114" s="16">
        <f t="shared" si="15"/>
        <v>184000</v>
      </c>
      <c r="G114" s="16">
        <v>0</v>
      </c>
      <c r="H114" s="16">
        <v>0</v>
      </c>
      <c r="I114" s="16">
        <f t="shared" si="13"/>
        <v>184000</v>
      </c>
    </row>
    <row r="115" spans="2:9" ht="25.5" customHeight="1" x14ac:dyDescent="0.2">
      <c r="B115" s="26" t="s">
        <v>40</v>
      </c>
      <c r="C115" s="27"/>
      <c r="D115" s="15">
        <f>SUM(D116:D124)</f>
        <v>0</v>
      </c>
      <c r="E115" s="15">
        <f>SUM(E116:E124)</f>
        <v>0</v>
      </c>
      <c r="F115" s="15">
        <f>SUM(F116:F124)</f>
        <v>0</v>
      </c>
      <c r="G115" s="15">
        <f>SUM(G116:G124)</f>
        <v>0</v>
      </c>
      <c r="H115" s="15">
        <f>SUM(H116:H124)</f>
        <v>0</v>
      </c>
      <c r="I115" s="16">
        <f t="shared" si="13"/>
        <v>0</v>
      </c>
    </row>
    <row r="116" spans="2:9" x14ac:dyDescent="0.2">
      <c r="B116" s="13" t="s">
        <v>41</v>
      </c>
      <c r="C116" s="11"/>
      <c r="D116" s="15"/>
      <c r="E116" s="16"/>
      <c r="F116" s="16">
        <f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42</v>
      </c>
      <c r="C117" s="11"/>
      <c r="D117" s="15"/>
      <c r="E117" s="16"/>
      <c r="F117" s="16">
        <f t="shared" ref="F117:F124" si="16">D117+E117</f>
        <v>0</v>
      </c>
      <c r="G117" s="16"/>
      <c r="H117" s="16"/>
      <c r="I117" s="16">
        <f t="shared" si="13"/>
        <v>0</v>
      </c>
    </row>
    <row r="118" spans="2:9" x14ac:dyDescent="0.2">
      <c r="B118" s="13" t="s">
        <v>43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44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45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46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47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48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13" t="s">
        <v>49</v>
      </c>
      <c r="C124" s="11"/>
      <c r="D124" s="15"/>
      <c r="E124" s="16"/>
      <c r="F124" s="16">
        <f t="shared" si="16"/>
        <v>0</v>
      </c>
      <c r="G124" s="16"/>
      <c r="H124" s="16"/>
      <c r="I124" s="16">
        <f t="shared" si="13"/>
        <v>0</v>
      </c>
    </row>
    <row r="125" spans="2:9" x14ac:dyDescent="0.2">
      <c r="B125" s="3" t="s">
        <v>50</v>
      </c>
      <c r="C125" s="9"/>
      <c r="D125" s="15">
        <f>SUM(D126:D134)</f>
        <v>44000</v>
      </c>
      <c r="E125" s="15">
        <f>SUM(E126:E134)</f>
        <v>0</v>
      </c>
      <c r="F125" s="15">
        <f>SUM(F126:F134)</f>
        <v>44000</v>
      </c>
      <c r="G125" s="15">
        <f>SUM(G126:G134)</f>
        <v>0</v>
      </c>
      <c r="H125" s="15">
        <f>SUM(H126:H134)</f>
        <v>0</v>
      </c>
      <c r="I125" s="16">
        <f t="shared" si="13"/>
        <v>44000</v>
      </c>
    </row>
    <row r="126" spans="2:9" x14ac:dyDescent="0.2">
      <c r="B126" s="13" t="s">
        <v>51</v>
      </c>
      <c r="C126" s="11"/>
      <c r="D126" s="15"/>
      <c r="E126" s="16"/>
      <c r="F126" s="16">
        <f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52</v>
      </c>
      <c r="C127" s="11"/>
      <c r="D127" s="15"/>
      <c r="E127" s="16"/>
      <c r="F127" s="16">
        <f t="shared" ref="F127:F134" si="17">D127+E127</f>
        <v>0</v>
      </c>
      <c r="G127" s="16"/>
      <c r="H127" s="16"/>
      <c r="I127" s="16">
        <f t="shared" si="13"/>
        <v>0</v>
      </c>
    </row>
    <row r="128" spans="2:9" x14ac:dyDescent="0.2">
      <c r="B128" s="13" t="s">
        <v>53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54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55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56</v>
      </c>
      <c r="C131" s="11"/>
      <c r="D131" s="15">
        <v>44000</v>
      </c>
      <c r="E131" s="16">
        <v>0</v>
      </c>
      <c r="F131" s="16">
        <f t="shared" si="17"/>
        <v>44000</v>
      </c>
      <c r="G131" s="16">
        <v>0</v>
      </c>
      <c r="H131" s="16">
        <v>0</v>
      </c>
      <c r="I131" s="16">
        <f t="shared" si="13"/>
        <v>44000</v>
      </c>
    </row>
    <row r="132" spans="2:9" x14ac:dyDescent="0.2">
      <c r="B132" s="13" t="s">
        <v>57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58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13" t="s">
        <v>59</v>
      </c>
      <c r="C134" s="11"/>
      <c r="D134" s="15"/>
      <c r="E134" s="16"/>
      <c r="F134" s="16">
        <f t="shared" si="17"/>
        <v>0</v>
      </c>
      <c r="G134" s="16"/>
      <c r="H134" s="16"/>
      <c r="I134" s="16">
        <f t="shared" si="13"/>
        <v>0</v>
      </c>
    </row>
    <row r="135" spans="2:9" x14ac:dyDescent="0.2">
      <c r="B135" s="3" t="s">
        <v>60</v>
      </c>
      <c r="C135" s="9"/>
      <c r="D135" s="15">
        <f>SUM(D136:D138)</f>
        <v>80234392</v>
      </c>
      <c r="E135" s="15">
        <f>SUM(E136:E138)</f>
        <v>0</v>
      </c>
      <c r="F135" s="15">
        <f>SUM(F136:F138)</f>
        <v>80234392</v>
      </c>
      <c r="G135" s="15">
        <f>SUM(G136:G138)</f>
        <v>403350.54</v>
      </c>
      <c r="H135" s="15">
        <f>SUM(H136:H138)</f>
        <v>403350.54</v>
      </c>
      <c r="I135" s="16">
        <f t="shared" si="13"/>
        <v>79831041.459999993</v>
      </c>
    </row>
    <row r="136" spans="2:9" x14ac:dyDescent="0.2">
      <c r="B136" s="13" t="s">
        <v>61</v>
      </c>
      <c r="C136" s="11"/>
      <c r="D136" s="15">
        <v>80234392</v>
      </c>
      <c r="E136" s="16">
        <v>0</v>
      </c>
      <c r="F136" s="16">
        <f>D136+E136</f>
        <v>80234392</v>
      </c>
      <c r="G136" s="16">
        <v>403350.54</v>
      </c>
      <c r="H136" s="16">
        <v>403350.54</v>
      </c>
      <c r="I136" s="16">
        <f t="shared" si="13"/>
        <v>79831041.459999993</v>
      </c>
    </row>
    <row r="137" spans="2:9" x14ac:dyDescent="0.2">
      <c r="B137" s="13" t="s">
        <v>62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13" t="s">
        <v>63</v>
      </c>
      <c r="C138" s="11"/>
      <c r="D138" s="15"/>
      <c r="E138" s="16"/>
      <c r="F138" s="16">
        <f>D138+E138</f>
        <v>0</v>
      </c>
      <c r="G138" s="16"/>
      <c r="H138" s="16"/>
      <c r="I138" s="16">
        <f t="shared" si="13"/>
        <v>0</v>
      </c>
    </row>
    <row r="139" spans="2:9" x14ac:dyDescent="0.2">
      <c r="B139" s="3" t="s">
        <v>64</v>
      </c>
      <c r="C139" s="9"/>
      <c r="D139" s="15">
        <f>SUM(D140:D147)</f>
        <v>0</v>
      </c>
      <c r="E139" s="15">
        <f>SUM(E140:E147)</f>
        <v>0</v>
      </c>
      <c r="F139" s="15">
        <f>F140+F141+F142+F143+F144+F146+F147</f>
        <v>0</v>
      </c>
      <c r="G139" s="15">
        <f>SUM(G140:G147)</f>
        <v>0</v>
      </c>
      <c r="H139" s="15">
        <f>SUM(H140:H147)</f>
        <v>0</v>
      </c>
      <c r="I139" s="16">
        <f t="shared" si="13"/>
        <v>0</v>
      </c>
    </row>
    <row r="140" spans="2:9" x14ac:dyDescent="0.2">
      <c r="B140" s="13" t="s">
        <v>65</v>
      </c>
      <c r="C140" s="11"/>
      <c r="D140" s="15"/>
      <c r="E140" s="16"/>
      <c r="F140" s="16">
        <f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66</v>
      </c>
      <c r="C141" s="11"/>
      <c r="D141" s="15"/>
      <c r="E141" s="16"/>
      <c r="F141" s="16">
        <f t="shared" ref="F141:F147" si="18">D141+E141</f>
        <v>0</v>
      </c>
      <c r="G141" s="16"/>
      <c r="H141" s="16"/>
      <c r="I141" s="16">
        <f t="shared" si="13"/>
        <v>0</v>
      </c>
    </row>
    <row r="142" spans="2:9" x14ac:dyDescent="0.2">
      <c r="B142" s="13" t="s">
        <v>67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68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69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70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71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13" t="s">
        <v>72</v>
      </c>
      <c r="C147" s="11"/>
      <c r="D147" s="15"/>
      <c r="E147" s="16"/>
      <c r="F147" s="16">
        <f t="shared" si="18"/>
        <v>0</v>
      </c>
      <c r="G147" s="16"/>
      <c r="H147" s="16"/>
      <c r="I147" s="16">
        <f t="shared" si="13"/>
        <v>0</v>
      </c>
    </row>
    <row r="148" spans="2:9" x14ac:dyDescent="0.2">
      <c r="B148" s="3" t="s">
        <v>73</v>
      </c>
      <c r="C148" s="9"/>
      <c r="D148" s="15">
        <f>SUM(D149:D151)</f>
        <v>0</v>
      </c>
      <c r="E148" s="15">
        <f>SUM(E149:E151)</f>
        <v>0</v>
      </c>
      <c r="F148" s="15">
        <f>SUM(F149:F151)</f>
        <v>0</v>
      </c>
      <c r="G148" s="15">
        <f>SUM(G149:G151)</f>
        <v>0</v>
      </c>
      <c r="H148" s="15">
        <f>SUM(H149:H151)</f>
        <v>0</v>
      </c>
      <c r="I148" s="16">
        <f t="shared" si="13"/>
        <v>0</v>
      </c>
    </row>
    <row r="149" spans="2:9" x14ac:dyDescent="0.2">
      <c r="B149" s="13" t="s">
        <v>74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75</v>
      </c>
      <c r="C150" s="11"/>
      <c r="D150" s="15"/>
      <c r="E150" s="16"/>
      <c r="F150" s="16">
        <f>D150+E150</f>
        <v>0</v>
      </c>
      <c r="G150" s="16"/>
      <c r="H150" s="16"/>
      <c r="I150" s="16">
        <f t="shared" si="13"/>
        <v>0</v>
      </c>
    </row>
    <row r="151" spans="2:9" x14ac:dyDescent="0.2">
      <c r="B151" s="13" t="s">
        <v>76</v>
      </c>
      <c r="C151" s="11"/>
      <c r="D151" s="15"/>
      <c r="E151" s="16"/>
      <c r="F151" s="16">
        <f>D151+E151</f>
        <v>0</v>
      </c>
      <c r="G151" s="16"/>
      <c r="H151" s="16"/>
      <c r="I151" s="16">
        <f t="shared" ref="I151:I159" si="19">F151-G151</f>
        <v>0</v>
      </c>
    </row>
    <row r="152" spans="2:9" x14ac:dyDescent="0.2">
      <c r="B152" s="3" t="s">
        <v>77</v>
      </c>
      <c r="C152" s="9"/>
      <c r="D152" s="15">
        <f>SUM(D153:D159)</f>
        <v>0</v>
      </c>
      <c r="E152" s="15">
        <f>SUM(E153:E159)</f>
        <v>0</v>
      </c>
      <c r="F152" s="15">
        <f>SUM(F153:F159)</f>
        <v>0</v>
      </c>
      <c r="G152" s="15">
        <f>SUM(G153:G159)</f>
        <v>0</v>
      </c>
      <c r="H152" s="15">
        <f>SUM(H153:H159)</f>
        <v>0</v>
      </c>
      <c r="I152" s="16">
        <f t="shared" si="19"/>
        <v>0</v>
      </c>
    </row>
    <row r="153" spans="2:9" x14ac:dyDescent="0.2">
      <c r="B153" s="13" t="s">
        <v>78</v>
      </c>
      <c r="C153" s="11"/>
      <c r="D153" s="15"/>
      <c r="E153" s="16"/>
      <c r="F153" s="16">
        <f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79</v>
      </c>
      <c r="C154" s="11"/>
      <c r="D154" s="15"/>
      <c r="E154" s="16"/>
      <c r="F154" s="16">
        <f t="shared" ref="F154:F159" si="20">D154+E154</f>
        <v>0</v>
      </c>
      <c r="G154" s="16"/>
      <c r="H154" s="16"/>
      <c r="I154" s="16">
        <f t="shared" si="19"/>
        <v>0</v>
      </c>
    </row>
    <row r="155" spans="2:9" x14ac:dyDescent="0.2">
      <c r="B155" s="13" t="s">
        <v>80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81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82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83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13" t="s">
        <v>84</v>
      </c>
      <c r="C159" s="11"/>
      <c r="D159" s="15"/>
      <c r="E159" s="16"/>
      <c r="F159" s="16">
        <f t="shared" si="20"/>
        <v>0</v>
      </c>
      <c r="G159" s="16"/>
      <c r="H159" s="16"/>
      <c r="I159" s="16">
        <f t="shared" si="19"/>
        <v>0</v>
      </c>
    </row>
    <row r="160" spans="2:9" x14ac:dyDescent="0.2">
      <c r="B160" s="3"/>
      <c r="C160" s="9"/>
      <c r="D160" s="15"/>
      <c r="E160" s="16"/>
      <c r="F160" s="16"/>
      <c r="G160" s="16"/>
      <c r="H160" s="16"/>
      <c r="I160" s="16"/>
    </row>
    <row r="161" spans="2:9" x14ac:dyDescent="0.2">
      <c r="B161" s="4" t="s">
        <v>86</v>
      </c>
      <c r="C161" s="10"/>
      <c r="D161" s="14">
        <f t="shared" ref="D161:I161" si="21">D11+D86</f>
        <v>256845973</v>
      </c>
      <c r="E161" s="14">
        <f t="shared" si="21"/>
        <v>590265</v>
      </c>
      <c r="F161" s="14">
        <f t="shared" si="21"/>
        <v>257436238</v>
      </c>
      <c r="G161" s="14">
        <f t="shared" si="21"/>
        <v>37123085.339999996</v>
      </c>
      <c r="H161" s="14">
        <f t="shared" si="21"/>
        <v>33410493.34</v>
      </c>
      <c r="I161" s="14">
        <f t="shared" si="21"/>
        <v>220313152.65999997</v>
      </c>
    </row>
    <row r="162" spans="2:9" ht="13.5" thickBot="1" x14ac:dyDescent="0.25">
      <c r="B162" s="5"/>
      <c r="C162" s="12"/>
      <c r="D162" s="17"/>
      <c r="E162" s="18"/>
      <c r="F162" s="18"/>
      <c r="G162" s="18"/>
      <c r="H162" s="18"/>
      <c r="I162" s="18"/>
    </row>
  </sheetData>
  <mergeCells count="13">
    <mergeCell ref="B2:I2"/>
    <mergeCell ref="B4:I4"/>
    <mergeCell ref="B5:I5"/>
    <mergeCell ref="B6:I6"/>
    <mergeCell ref="B7:I7"/>
    <mergeCell ref="D8:H9"/>
    <mergeCell ref="B3:I3"/>
    <mergeCell ref="B40:C40"/>
    <mergeCell ref="B50:C50"/>
    <mergeCell ref="B64:C64"/>
    <mergeCell ref="B115:C115"/>
    <mergeCell ref="B8:C10"/>
    <mergeCell ref="I8:I10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5" max="16383" man="1"/>
  </rowBreaks>
  <ignoredErrors>
    <ignoredError sqref="I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Contabilidad</cp:lastModifiedBy>
  <cp:lastPrinted>2021-05-06T19:43:21Z</cp:lastPrinted>
  <dcterms:created xsi:type="dcterms:W3CDTF">2016-10-11T20:25:15Z</dcterms:created>
  <dcterms:modified xsi:type="dcterms:W3CDTF">2021-05-06T19:43:45Z</dcterms:modified>
</cp:coreProperties>
</file>