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er Trimestre" sheetId="14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4"/>
  <c r="J9" l="1"/>
  <c r="F34" l="1"/>
  <c r="I33"/>
  <c r="J12" l="1"/>
  <c r="J11"/>
  <c r="B18" l="1"/>
  <c r="I27"/>
  <c r="J27" s="1"/>
  <c r="I26"/>
  <c r="J26" s="1"/>
  <c r="I25"/>
  <c r="I24"/>
  <c r="J24" s="1"/>
  <c r="J25" l="1"/>
  <c r="I41"/>
  <c r="J41"/>
  <c r="I42"/>
  <c r="J42" s="1"/>
  <c r="B41" l="1"/>
  <c r="B33"/>
  <c r="B27"/>
  <c r="B26"/>
  <c r="B25"/>
  <c r="B24"/>
  <c r="B12"/>
  <c r="B11"/>
  <c r="B10"/>
  <c r="B9"/>
</calcChain>
</file>

<file path=xl/sharedStrings.xml><?xml version="1.0" encoding="utf-8"?>
<sst xmlns="http://schemas.openxmlformats.org/spreadsheetml/2006/main" count="81" uniqueCount="31">
  <si>
    <t>Periodo</t>
  </si>
  <si>
    <t>Meta</t>
  </si>
  <si>
    <t>Numerador</t>
  </si>
  <si>
    <t>Denominador</t>
  </si>
  <si>
    <t>PRIMER TRIMESTRE</t>
  </si>
  <si>
    <t>SEGUNDO TRIMESTRE</t>
  </si>
  <si>
    <t>TERCER TRIMESTRE</t>
  </si>
  <si>
    <t>CUARTO TRIMESTRE</t>
  </si>
  <si>
    <t>justificación</t>
  </si>
  <si>
    <t>descripción</t>
  </si>
  <si>
    <t>Parametro minimo</t>
  </si>
  <si>
    <t>Parametro maximo</t>
  </si>
  <si>
    <t>Metodo de Cálculo</t>
  </si>
  <si>
    <t>Nombre del Indicador</t>
  </si>
  <si>
    <t>Índice en el Ejercicio de Recursos</t>
  </si>
  <si>
    <t>Indicadores I005 FORTAMUN</t>
  </si>
  <si>
    <t>(Gasto ejercido del FORTAMUN por el municipio o demarcación territorial / Monto anual aprobado del FORTAMUN al municipio o demarcación territorial)*100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</si>
  <si>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</si>
  <si>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FORTAMUN)) * 100</t>
  </si>
  <si>
    <t>Porcentaje de recursos FORTAMUN recibidos por municipios y demarcaciones territoriales de la Ciudad de México</t>
  </si>
  <si>
    <t>(Recursos transferidos del FORTAMUN al municipio o demarcación territorial de la Ciudad de México/ Monto anual aprobado del FORTAMUN en el municipio o demarcación territorial de la Ciudad de México)*100</t>
  </si>
  <si>
    <t>Tasa de variación del ingreso disponible del municipio o demarcación territorial de la Ciudad de México</t>
  </si>
  <si>
    <t>[(Ingreso disponible municipal o de la demarcación territorial de la Ciudad de México en el año t / Ingreso disponible municipal o de la demarcación territorial de la Ciudad de México del año t-1)-1]*100</t>
  </si>
  <si>
    <t xml:space="preserve"> Índice de Dependencia Financiera</t>
  </si>
  <si>
    <t xml:space="preserve">(Recursos ministrados del FORTAMUN al municipio o demarcación territorial/Ingresos propios registrados por el municipio o demarcación territorial de la Ciudad de México) </t>
  </si>
  <si>
    <t>A TRANSFERIR SEGÚN CALENDARIO</t>
  </si>
  <si>
    <t xml:space="preserve">DIFERENCIA EN PESOS </t>
  </si>
  <si>
    <t>Diferencia IDM 2022 4T y IDM METAS 2023</t>
  </si>
  <si>
    <t>A TRANSFERIR POR SEMESTRE</t>
  </si>
  <si>
    <t xml:space="preserve">Se debe de agregar Justificación de variaciones </t>
  </si>
  <si>
    <t>Ingreso Municipal disponible 2022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</si>
</sst>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Averta"/>
    </font>
    <font>
      <sz val="10"/>
      <color theme="1"/>
      <name val="Averta"/>
    </font>
    <font>
      <sz val="10"/>
      <color rgb="FF333333"/>
      <name val="Averta"/>
    </font>
    <font>
      <sz val="16"/>
      <color theme="1"/>
      <name val="Averta Bold"/>
    </font>
    <font>
      <sz val="10"/>
      <color rgb="FFC00000"/>
      <name val="Averta"/>
    </font>
    <font>
      <b/>
      <sz val="10"/>
      <color rgb="FFC00000"/>
      <name val="Averta"/>
    </font>
    <font>
      <sz val="10"/>
      <name val="Averta"/>
    </font>
    <font>
      <b/>
      <sz val="10"/>
      <color rgb="FFFF0000"/>
      <name val="Averta"/>
    </font>
    <font>
      <sz val="11"/>
      <color rgb="FF9C0006"/>
      <name val="Calibri"/>
      <family val="2"/>
      <scheme val="minor"/>
    </font>
    <font>
      <b/>
      <sz val="9"/>
      <color theme="1"/>
      <name val="Averta"/>
    </font>
    <font>
      <b/>
      <sz val="10"/>
      <color theme="1"/>
      <name val="Averta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name val="Averta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0" fillId="0" borderId="0" xfId="0" applyFont="1"/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9" fillId="0" borderId="0" xfId="1" applyFill="1" applyAlignment="1"/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/>
    <xf numFmtId="0" fontId="1" fillId="5" borderId="1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5" borderId="13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vertical="top" wrapText="1"/>
    </xf>
    <xf numFmtId="4" fontId="14" fillId="0" borderId="11" xfId="0" applyNumberFormat="1" applyFont="1" applyBorder="1" applyAlignment="1">
      <alignment vertical="top" wrapText="1"/>
    </xf>
    <xf numFmtId="4" fontId="14" fillId="2" borderId="1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9" fillId="0" borderId="0" xfId="1" applyFill="1" applyAlignment="1">
      <alignment horizontal="center"/>
    </xf>
  </cellXfs>
  <cellStyles count="2">
    <cellStyle name="Incorrecto" xfId="1" builtinId="27"/>
    <cellStyle name="Normal" xfId="0" builtinId="0"/>
  </cellStyles>
  <dxfs count="2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relativeIndent="255" justifyLastLine="0" shrinkToFit="0" readingOrder="0"/>
    </dxf>
    <dxf>
      <alignment horizontal="center" vertical="top" textRotation="0" wrapText="1" indent="0" relativeIndent="255" justifyLastLine="0" shrinkToFit="0" readingOrder="0"/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rta"/>
        <scheme val="none"/>
      </font>
      <fill>
        <patternFill patternType="solid">
          <fgColor indexed="64"/>
          <bgColor rgb="FF00B050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relativeIndent="255" justifyLastLine="0" shrinkToFit="0" readingOrder="0"/>
    </dxf>
    <dxf>
      <alignment horizontal="center" vertical="top" textRotation="0" wrapText="1" indent="0" relativeIndent="255" justifyLastLine="0" shrinkToFit="0" readingOrder="0"/>
    </dxf>
    <dxf>
      <font>
        <sz val="10"/>
        <name val="Averta"/>
        <scheme val="none"/>
      </font>
      <numFmt numFmtId="4" formatCode="#,##0.00"/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rta"/>
        <scheme val="none"/>
      </font>
      <fill>
        <patternFill patternType="solid">
          <fgColor indexed="64"/>
          <bgColor rgb="FF00B050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COMPLEMENTARIOS6727122031411" displayName="COMPLEMENTARIOS6727122031411" ref="A8:H12" totalsRowShown="0" headerRowDxfId="23" headerRowBorderDxfId="22" tableBorderDxfId="21" totalsRowBorderDxfId="20">
  <tableColumns count="8">
    <tableColumn id="1" name="Periodo" dataDxfId="19"/>
    <tableColumn id="2" name="Meta" dataDxfId="18">
      <calculatedColumnFormula>COMPLEMENTARIOS6727122031411[[#This Row],[Numerador]]/COMPLEMENTARIOS6727122031411[[#This Row],[Denominador]]*100</calculatedColumnFormula>
    </tableColumn>
    <tableColumn id="3" name="Numerador" dataDxfId="17"/>
    <tableColumn id="4" name="Denominador" dataDxfId="16"/>
    <tableColumn id="8" name="Parametro minimo" dataDxfId="15"/>
    <tableColumn id="7" name="Parametro maximo" dataDxfId="14"/>
    <tableColumn id="5" name="justificación" dataDxfId="13"/>
    <tableColumn id="6" name="descripción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1" name="COMPLEMENTARIOS6741162535812" displayName="COMPLEMENTARIOS6741162535812" ref="A23:H27" totalsRowShown="0" headerRowDxfId="11" headerRowBorderDxfId="10" tableBorderDxfId="9" totalsRowBorderDxfId="8">
  <tableColumns count="8">
    <tableColumn id="1" name="Periodo" dataDxfId="7"/>
    <tableColumn id="2" name="Meta" dataDxfId="6">
      <calculatedColumnFormula>COMPLEMENTARIOS6741162535812[[#This Row],[Numerador]]/COMPLEMENTARIOS6741162535812[[#This Row],[Denominador]]*100</calculatedColumnFormula>
    </tableColumn>
    <tableColumn id="3" name="Numerador" dataDxfId="5"/>
    <tableColumn id="4" name="Denominador" dataDxfId="4"/>
    <tableColumn id="8" name="Parametro minimo" dataDxfId="3"/>
    <tableColumn id="7" name="Parametro maximo" dataDxfId="2"/>
    <tableColumn id="5" name="justificación" dataDxfId="1"/>
    <tableColumn id="6" name="descripció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workbookViewId="0">
      <selection activeCell="D51" sqref="D51"/>
    </sheetView>
  </sheetViews>
  <sheetFormatPr baseColWidth="10" defaultRowHeight="15"/>
  <cols>
    <col min="1" max="1" width="25.140625" customWidth="1"/>
    <col min="2" max="2" width="11.85546875" bestFit="1" customWidth="1"/>
    <col min="3" max="3" width="19.28515625" customWidth="1"/>
    <col min="4" max="4" width="16.85546875" customWidth="1"/>
    <col min="5" max="5" width="12.5703125" customWidth="1"/>
    <col min="6" max="6" width="13.42578125" customWidth="1"/>
    <col min="7" max="7" width="19" customWidth="1"/>
    <col min="8" max="8" width="28.7109375" customWidth="1"/>
    <col min="9" max="9" width="20.42578125" customWidth="1"/>
    <col min="10" max="10" width="15.140625" customWidth="1"/>
  </cols>
  <sheetData>
    <row r="2" spans="1:10" ht="31.5">
      <c r="C2" s="51"/>
      <c r="D2" s="51"/>
      <c r="E2" s="51"/>
      <c r="F2" s="51"/>
      <c r="G2" s="51"/>
      <c r="H2" s="51"/>
    </row>
    <row r="5" spans="1:10" ht="21" customHeight="1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" customHeight="1">
      <c r="A6" s="3" t="s">
        <v>13</v>
      </c>
      <c r="B6" s="50" t="s">
        <v>14</v>
      </c>
      <c r="C6" s="50"/>
      <c r="D6" s="50"/>
      <c r="E6" s="50"/>
      <c r="F6" s="50"/>
      <c r="G6" s="2"/>
    </row>
    <row r="7" spans="1:10">
      <c r="A7" s="3" t="s">
        <v>12</v>
      </c>
      <c r="B7" s="50" t="s">
        <v>16</v>
      </c>
      <c r="C7" s="50"/>
      <c r="D7" s="50"/>
      <c r="E7" s="50"/>
      <c r="F7" s="50"/>
      <c r="G7" s="50"/>
      <c r="H7" s="50"/>
    </row>
    <row r="8" spans="1:10" ht="30">
      <c r="A8" s="31" t="s">
        <v>0</v>
      </c>
      <c r="B8" s="31" t="s">
        <v>1</v>
      </c>
      <c r="C8" s="31" t="s">
        <v>2</v>
      </c>
      <c r="D8" s="31" t="s">
        <v>3</v>
      </c>
      <c r="E8" s="31" t="s">
        <v>10</v>
      </c>
      <c r="F8" s="31" t="s">
        <v>11</v>
      </c>
      <c r="G8" s="31" t="s">
        <v>8</v>
      </c>
      <c r="H8" s="31" t="s">
        <v>9</v>
      </c>
      <c r="I8" s="32" t="s">
        <v>25</v>
      </c>
      <c r="J8" s="32" t="s">
        <v>26</v>
      </c>
    </row>
    <row r="9" spans="1:10">
      <c r="A9" s="7" t="s">
        <v>4</v>
      </c>
      <c r="B9" s="7">
        <f>COMPLEMENTARIOS6727122031411[[#This Row],[Numerador]]/COMPLEMENTARIOS6727122031411[[#This Row],[Denominador]]*100</f>
        <v>18.658291707161869</v>
      </c>
      <c r="C9" s="44">
        <v>6986745.29</v>
      </c>
      <c r="D9" s="10">
        <v>37445793</v>
      </c>
      <c r="E9" s="7">
        <v>0</v>
      </c>
      <c r="F9" s="7">
        <v>115</v>
      </c>
      <c r="G9" s="7"/>
      <c r="H9" s="7"/>
      <c r="I9" s="10" t="e">
        <f>SUM(#REF!)</f>
        <v>#REF!</v>
      </c>
      <c r="J9" s="10" t="e">
        <f>I9-COMPLEMENTARIOS6727122031411[[#This Row],[Numerador]]</f>
        <v>#REF!</v>
      </c>
    </row>
    <row r="10" spans="1:10">
      <c r="A10" s="8" t="s">
        <v>5</v>
      </c>
      <c r="B10" s="8" t="e">
        <f>COMPLEMENTARIOS6727122031411[[#This Row],[Numerador]]/COMPLEMENTARIOS6727122031411[[#This Row],[Denominador]]*100</f>
        <v>#DIV/0!</v>
      </c>
      <c r="C10" s="11">
        <v>0</v>
      </c>
      <c r="D10" s="11">
        <v>0</v>
      </c>
      <c r="E10" s="8">
        <v>0</v>
      </c>
      <c r="F10" s="8">
        <v>0</v>
      </c>
      <c r="G10" s="8"/>
      <c r="H10" s="8"/>
      <c r="I10" s="11">
        <v>0</v>
      </c>
      <c r="J10" s="8">
        <v>0</v>
      </c>
    </row>
    <row r="11" spans="1:10">
      <c r="A11" s="7" t="s">
        <v>6</v>
      </c>
      <c r="B11" s="7" t="e">
        <f>COMPLEMENTARIOS6727122031411[[#This Row],[Numerador]]/COMPLEMENTARIOS6727122031411[[#This Row],[Denominador]]*100</f>
        <v>#DIV/0!</v>
      </c>
      <c r="C11" s="10">
        <v>0</v>
      </c>
      <c r="D11" s="10">
        <v>0</v>
      </c>
      <c r="E11" s="7">
        <v>0</v>
      </c>
      <c r="F11" s="7">
        <v>0</v>
      </c>
      <c r="G11" s="7"/>
      <c r="H11" s="7"/>
      <c r="I11" s="10">
        <v>0</v>
      </c>
      <c r="J11" s="7">
        <f>I11-COMPLEMENTARIOS6727122031411[[#This Row],[Numerador]]</f>
        <v>0</v>
      </c>
    </row>
    <row r="12" spans="1:10">
      <c r="A12" s="8" t="s">
        <v>7</v>
      </c>
      <c r="B12" s="8" t="e">
        <f>COMPLEMENTARIOS6727122031411[[#This Row],[Numerador]]/COMPLEMENTARIOS6727122031411[[#This Row],[Denominador]]*100</f>
        <v>#DIV/0!</v>
      </c>
      <c r="C12" s="11">
        <v>0</v>
      </c>
      <c r="D12" s="11">
        <v>0</v>
      </c>
      <c r="E12" s="8">
        <v>0</v>
      </c>
      <c r="F12" s="8">
        <v>0</v>
      </c>
      <c r="G12" s="8"/>
      <c r="H12" s="8"/>
      <c r="I12" s="11">
        <v>0</v>
      </c>
      <c r="J12" s="28">
        <f>I12-COMPLEMENTARIOS6727122031411[[#This Row],[Numerador]]</f>
        <v>0</v>
      </c>
    </row>
    <row r="13" spans="1:10">
      <c r="C13" s="52"/>
      <c r="D13" s="52"/>
      <c r="E13" s="52"/>
    </row>
    <row r="14" spans="1:10" ht="15" customHeight="1">
      <c r="A14" s="3" t="s">
        <v>13</v>
      </c>
      <c r="B14" s="50" t="s">
        <v>17</v>
      </c>
      <c r="C14" s="50"/>
      <c r="D14" s="50"/>
      <c r="E14" s="50"/>
      <c r="F14" s="50"/>
      <c r="G14" s="4"/>
      <c r="H14" s="5"/>
    </row>
    <row r="15" spans="1:10" ht="29.25" customHeight="1">
      <c r="A15" s="3" t="s">
        <v>12</v>
      </c>
      <c r="B15" s="50" t="s">
        <v>18</v>
      </c>
      <c r="C15" s="50"/>
      <c r="D15" s="50"/>
      <c r="E15" s="50"/>
      <c r="F15" s="50"/>
      <c r="G15" s="50"/>
      <c r="H15" s="50"/>
    </row>
    <row r="16" spans="1:10" ht="13.5" customHeight="1">
      <c r="A16" s="15"/>
      <c r="B16" s="16"/>
      <c r="C16" s="16"/>
      <c r="D16" s="16"/>
      <c r="E16" s="17"/>
      <c r="F16" s="17"/>
      <c r="G16" s="18"/>
      <c r="H16" s="18"/>
    </row>
    <row r="17" spans="1:10" ht="30">
      <c r="A17" s="31" t="s">
        <v>0</v>
      </c>
      <c r="B17" s="33" t="s">
        <v>1</v>
      </c>
      <c r="C17" s="31" t="s">
        <v>2</v>
      </c>
      <c r="D17" s="31" t="s">
        <v>3</v>
      </c>
      <c r="E17" s="31" t="s">
        <v>10</v>
      </c>
      <c r="F17" s="31" t="s">
        <v>11</v>
      </c>
      <c r="G17" s="31" t="s">
        <v>8</v>
      </c>
      <c r="H17" s="31" t="s">
        <v>9</v>
      </c>
    </row>
    <row r="18" spans="1:10">
      <c r="A18" s="9" t="s">
        <v>7</v>
      </c>
      <c r="B18" s="9">
        <f>(C18/D18)*100</f>
        <v>18.658291707161869</v>
      </c>
      <c r="C18" s="45">
        <v>6986745.29</v>
      </c>
      <c r="D18" s="27">
        <v>37445793</v>
      </c>
      <c r="E18" s="9">
        <v>0</v>
      </c>
      <c r="F18" s="9">
        <v>100</v>
      </c>
      <c r="G18" s="9"/>
      <c r="H18" s="9"/>
    </row>
    <row r="19" spans="1:10">
      <c r="C19" s="52"/>
      <c r="D19" s="52"/>
      <c r="E19" s="52"/>
    </row>
    <row r="20" spans="1:10">
      <c r="A20" s="3" t="s">
        <v>13</v>
      </c>
      <c r="B20" s="50" t="s">
        <v>19</v>
      </c>
      <c r="C20" s="50"/>
      <c r="D20" s="50"/>
      <c r="E20" s="50"/>
      <c r="F20" s="50"/>
      <c r="G20" s="50"/>
      <c r="H20" s="50"/>
    </row>
    <row r="21" spans="1:10" ht="27" customHeight="1">
      <c r="A21" s="3" t="s">
        <v>12</v>
      </c>
      <c r="B21" s="50" t="s">
        <v>20</v>
      </c>
      <c r="C21" s="50"/>
      <c r="D21" s="50"/>
      <c r="E21" s="50"/>
      <c r="F21" s="50"/>
      <c r="G21" s="50"/>
      <c r="H21" s="50"/>
    </row>
    <row r="23" spans="1:10" ht="30">
      <c r="A23" s="34" t="s">
        <v>0</v>
      </c>
      <c r="B23" s="31" t="s">
        <v>1</v>
      </c>
      <c r="C23" s="35" t="s">
        <v>2</v>
      </c>
      <c r="D23" s="35" t="s">
        <v>3</v>
      </c>
      <c r="E23" s="35" t="s">
        <v>10</v>
      </c>
      <c r="F23" s="35" t="s">
        <v>11</v>
      </c>
      <c r="G23" s="35" t="s">
        <v>8</v>
      </c>
      <c r="H23" s="36" t="s">
        <v>9</v>
      </c>
      <c r="I23" s="32" t="s">
        <v>25</v>
      </c>
      <c r="J23" s="32" t="s">
        <v>26</v>
      </c>
    </row>
    <row r="24" spans="1:10">
      <c r="A24" s="6" t="s">
        <v>4</v>
      </c>
      <c r="B24" s="7">
        <f>COMPLEMENTARIOS6741162535812[[#This Row],[Numerador]]/COMPLEMENTARIOS6741162535812[[#This Row],[Denominador]]*100</f>
        <v>25.000002002895229</v>
      </c>
      <c r="C24" s="10">
        <v>9361449</v>
      </c>
      <c r="D24" s="10">
        <v>37445793</v>
      </c>
      <c r="E24" s="7">
        <v>0</v>
      </c>
      <c r="F24" s="7">
        <v>115</v>
      </c>
      <c r="G24" s="7"/>
      <c r="H24" s="19"/>
      <c r="I24" s="10" t="e">
        <f>I9</f>
        <v>#REF!</v>
      </c>
      <c r="J24" s="10" t="e">
        <f>I24-COMPLEMENTARIOS6741162535812[[#This Row],[Numerador]]</f>
        <v>#REF!</v>
      </c>
    </row>
    <row r="25" spans="1:10">
      <c r="A25" s="1" t="s">
        <v>5</v>
      </c>
      <c r="B25" s="8" t="e">
        <f>COMPLEMENTARIOS6741162535812[[#This Row],[Numerador]]/COMPLEMENTARIOS6741162535812[[#This Row],[Denominador]]*100</f>
        <v>#DIV/0!</v>
      </c>
      <c r="C25" s="11">
        <v>0</v>
      </c>
      <c r="D25" s="11">
        <v>0</v>
      </c>
      <c r="E25" s="8">
        <v>0</v>
      </c>
      <c r="F25" s="8">
        <v>0</v>
      </c>
      <c r="G25" s="8"/>
      <c r="H25" s="20"/>
      <c r="I25" s="11">
        <f t="shared" ref="I25:I27" si="0">I10</f>
        <v>0</v>
      </c>
      <c r="J25" s="11">
        <f>I25-COMPLEMENTARIOS6741162535812[[#This Row],[Numerador]]</f>
        <v>0</v>
      </c>
    </row>
    <row r="26" spans="1:10">
      <c r="A26" s="6" t="s">
        <v>6</v>
      </c>
      <c r="B26" s="7" t="e">
        <f>COMPLEMENTARIOS6741162535812[[#This Row],[Numerador]]/COMPLEMENTARIOS6741162535812[[#This Row],[Denominador]]*100</f>
        <v>#DIV/0!</v>
      </c>
      <c r="C26" s="10">
        <v>0</v>
      </c>
      <c r="D26" s="10">
        <v>0</v>
      </c>
      <c r="E26" s="7">
        <v>0</v>
      </c>
      <c r="F26" s="7">
        <v>0</v>
      </c>
      <c r="G26" s="7"/>
      <c r="H26" s="19"/>
      <c r="I26" s="10">
        <f t="shared" si="0"/>
        <v>0</v>
      </c>
      <c r="J26" s="10">
        <f>I26-COMPLEMENTARIOS6741162535812[[#This Row],[Numerador]]</f>
        <v>0</v>
      </c>
    </row>
    <row r="27" spans="1:10">
      <c r="A27" s="21" t="s">
        <v>7</v>
      </c>
      <c r="B27" s="22" t="e">
        <f>COMPLEMENTARIOS6741162535812[[#This Row],[Numerador]]/COMPLEMENTARIOS6741162535812[[#This Row],[Denominador]]*100</f>
        <v>#DIV/0!</v>
      </c>
      <c r="C27" s="11">
        <v>0</v>
      </c>
      <c r="D27" s="11">
        <v>0</v>
      </c>
      <c r="E27" s="22">
        <v>0</v>
      </c>
      <c r="F27" s="22">
        <v>0</v>
      </c>
      <c r="G27" s="22"/>
      <c r="H27" s="23"/>
      <c r="I27" s="27">
        <f t="shared" si="0"/>
        <v>0</v>
      </c>
      <c r="J27" s="27">
        <f>I27-COMPLEMENTARIOS6741162535812[[#This Row],[Numerador]]</f>
        <v>0</v>
      </c>
    </row>
    <row r="28" spans="1:10">
      <c r="C28" s="24"/>
      <c r="D28" s="24"/>
      <c r="E28" s="24"/>
    </row>
    <row r="29" spans="1:10">
      <c r="A29" s="3" t="s">
        <v>13</v>
      </c>
      <c r="B29" s="50" t="s">
        <v>21</v>
      </c>
      <c r="C29" s="50"/>
      <c r="D29" s="50"/>
      <c r="E29" s="50"/>
      <c r="F29" s="50"/>
      <c r="G29" s="50"/>
      <c r="H29" s="50"/>
    </row>
    <row r="30" spans="1:10" ht="27.75" customHeight="1">
      <c r="A30" s="3" t="s">
        <v>12</v>
      </c>
      <c r="B30" s="50" t="s">
        <v>22</v>
      </c>
      <c r="C30" s="50"/>
      <c r="D30" s="50"/>
      <c r="E30" s="50"/>
      <c r="F30" s="50"/>
      <c r="G30" s="50"/>
      <c r="H30" s="50"/>
    </row>
    <row r="31" spans="1:10" ht="12" customHeight="1">
      <c r="A31" s="37"/>
      <c r="B31" s="13"/>
      <c r="C31" s="13"/>
      <c r="D31" s="13"/>
      <c r="E31" s="14"/>
      <c r="F31" s="14"/>
      <c r="G31" s="13"/>
      <c r="H31" s="13"/>
    </row>
    <row r="32" spans="1:10" ht="30">
      <c r="A32" s="31" t="s">
        <v>0</v>
      </c>
      <c r="B32" s="33" t="s">
        <v>1</v>
      </c>
      <c r="C32" s="31" t="s">
        <v>2</v>
      </c>
      <c r="D32" s="31" t="s">
        <v>3</v>
      </c>
      <c r="E32" s="31" t="s">
        <v>10</v>
      </c>
      <c r="F32" s="31" t="s">
        <v>11</v>
      </c>
      <c r="G32" s="31" t="s">
        <v>8</v>
      </c>
      <c r="H32" s="31" t="s">
        <v>9</v>
      </c>
      <c r="I32" s="42" t="s">
        <v>27</v>
      </c>
    </row>
    <row r="33" spans="1:10" ht="25.5">
      <c r="A33" s="9" t="s">
        <v>7</v>
      </c>
      <c r="B33" s="9">
        <f>((C33/D33)-1)*100</f>
        <v>-71.968626806213948</v>
      </c>
      <c r="C33" s="46">
        <v>93773526.819999993</v>
      </c>
      <c r="D33" s="12">
        <v>334530621</v>
      </c>
      <c r="E33" s="9">
        <v>-100</v>
      </c>
      <c r="F33" s="9">
        <v>1000</v>
      </c>
      <c r="G33" s="9"/>
      <c r="H33" s="9" t="s">
        <v>29</v>
      </c>
      <c r="I33" s="30">
        <f>D34-D33</f>
        <v>-98</v>
      </c>
    </row>
    <row r="34" spans="1:10">
      <c r="A34" s="38"/>
      <c r="B34">
        <v>130.4521</v>
      </c>
      <c r="C34" s="24" t="s">
        <v>30</v>
      </c>
      <c r="D34" s="12">
        <v>334530523</v>
      </c>
      <c r="E34" s="24"/>
      <c r="F34" s="47">
        <f>D33-C33</f>
        <v>240757094.18000001</v>
      </c>
      <c r="G34" s="25"/>
      <c r="H34" s="25"/>
    </row>
    <row r="35" spans="1:10" ht="12.75" customHeight="1">
      <c r="A35" s="25"/>
      <c r="B35" s="25"/>
      <c r="C35" s="25"/>
      <c r="D35" s="25"/>
      <c r="E35" s="17"/>
      <c r="F35" s="17"/>
      <c r="G35" s="25"/>
      <c r="H35" s="25"/>
    </row>
    <row r="36" spans="1:10" ht="9.75" customHeight="1">
      <c r="A36" s="26"/>
      <c r="B36" s="26"/>
      <c r="C36" s="26"/>
      <c r="D36" s="26"/>
      <c r="E36" s="26"/>
      <c r="F36" s="26"/>
      <c r="G36" s="26"/>
      <c r="H36" s="26"/>
    </row>
    <row r="37" spans="1:10">
      <c r="A37" s="39" t="s">
        <v>13</v>
      </c>
      <c r="B37" s="50" t="s">
        <v>23</v>
      </c>
      <c r="C37" s="50"/>
      <c r="D37" s="50"/>
      <c r="E37" s="50"/>
      <c r="F37" s="50"/>
      <c r="G37" s="50"/>
      <c r="H37" s="50"/>
    </row>
    <row r="38" spans="1:10" ht="25.5" customHeight="1">
      <c r="A38" s="3" t="s">
        <v>12</v>
      </c>
      <c r="B38" s="50" t="s">
        <v>24</v>
      </c>
      <c r="C38" s="50"/>
      <c r="D38" s="50"/>
      <c r="E38" s="50"/>
      <c r="F38" s="50"/>
      <c r="G38" s="50"/>
      <c r="H38" s="50"/>
    </row>
    <row r="39" spans="1:10" ht="12" customHeight="1"/>
    <row r="40" spans="1:10" ht="30">
      <c r="A40" s="31" t="s">
        <v>0</v>
      </c>
      <c r="B40" s="33" t="s">
        <v>1</v>
      </c>
      <c r="C40" s="31" t="s">
        <v>2</v>
      </c>
      <c r="D40" s="31" t="s">
        <v>3</v>
      </c>
      <c r="E40" s="31" t="s">
        <v>10</v>
      </c>
      <c r="F40" s="31" t="s">
        <v>11</v>
      </c>
      <c r="G40" s="31" t="s">
        <v>8</v>
      </c>
      <c r="H40" s="31" t="s">
        <v>9</v>
      </c>
      <c r="I40" s="43" t="s">
        <v>28</v>
      </c>
      <c r="J40" s="32" t="s">
        <v>26</v>
      </c>
    </row>
    <row r="41" spans="1:10">
      <c r="A41" s="40" t="s">
        <v>4</v>
      </c>
      <c r="B41" s="7">
        <f>(C41/D41)</f>
        <v>1.6761911662759952</v>
      </c>
      <c r="C41" s="10">
        <v>9361449</v>
      </c>
      <c r="D41" s="44">
        <v>5584953.0700000003</v>
      </c>
      <c r="E41" s="7">
        <v>0</v>
      </c>
      <c r="F41" s="7">
        <v>999</v>
      </c>
      <c r="G41" s="7"/>
      <c r="H41" s="7"/>
      <c r="I41" s="10">
        <f>I25</f>
        <v>0</v>
      </c>
      <c r="J41" s="29">
        <f>I41-C41</f>
        <v>-9361449</v>
      </c>
    </row>
    <row r="42" spans="1:10">
      <c r="A42" s="8"/>
      <c r="B42" s="8"/>
      <c r="C42" s="11">
        <v>0</v>
      </c>
      <c r="D42" s="48">
        <v>0</v>
      </c>
      <c r="E42" s="8">
        <v>0</v>
      </c>
      <c r="F42" s="8">
        <v>999</v>
      </c>
      <c r="G42" s="8"/>
      <c r="H42" s="8"/>
      <c r="I42" s="27">
        <f>I27</f>
        <v>0</v>
      </c>
      <c r="J42" s="11">
        <f>I42-C42</f>
        <v>0</v>
      </c>
    </row>
    <row r="43" spans="1:10">
      <c r="A43" s="41"/>
      <c r="C43" s="52"/>
      <c r="D43" s="52"/>
      <c r="E43" s="52"/>
    </row>
  </sheetData>
  <mergeCells count="15">
    <mergeCell ref="B37:H37"/>
    <mergeCell ref="B38:H38"/>
    <mergeCell ref="C43:E43"/>
    <mergeCell ref="C19:E19"/>
    <mergeCell ref="B20:H20"/>
    <mergeCell ref="B21:H21"/>
    <mergeCell ref="B29:H29"/>
    <mergeCell ref="B30:H30"/>
    <mergeCell ref="C2:H2"/>
    <mergeCell ref="A5:J5"/>
    <mergeCell ref="B15:H15"/>
    <mergeCell ref="B6:F6"/>
    <mergeCell ref="B7:H7"/>
    <mergeCell ref="C13:E13"/>
    <mergeCell ref="B14:F14"/>
  </mergeCells>
  <pageMargins left="0.25" right="0.25" top="0.14000000000000001" bottom="0.12" header="0.12" footer="0.12"/>
  <pageSetup paperSize="9" scale="73" fitToHeight="0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IPAD 330</dc:creator>
  <cp:lastModifiedBy>ServerSACG</cp:lastModifiedBy>
  <cp:lastPrinted>2023-04-06T19:49:29Z</cp:lastPrinted>
  <dcterms:created xsi:type="dcterms:W3CDTF">2020-04-04T01:32:01Z</dcterms:created>
  <dcterms:modified xsi:type="dcterms:W3CDTF">2023-04-27T21:24:59Z</dcterms:modified>
</cp:coreProperties>
</file>