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<sst xmlns="http://schemas.openxmlformats.org/spreadsheetml/2006/main" count="163" uniqueCount="90">
  <si>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</si>
  <si>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</si>
  <si>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</si>
  <si>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</si>
  <si>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</si>
  <si>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</si>
  <si>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</si>
  <si>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</si>
  <si>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</si>
  <si>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</si>
  <si>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</si>
  <si>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</si>
  <si>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</si>
  <si>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</si>
  <si>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</si>
  <si>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</si>
  <si>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</si>
  <si>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</si>
  <si>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</si>
  <si>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</si>
  <si>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</si>
  <si>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</si>
  <si>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</si>
  <si>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</si>
  <si>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</si>
  <si>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</si>
  <si>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</si>
  <si>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</si>
  <si>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</si>
  <si>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</si>
  <si>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</si>
  <si>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</si>
  <si>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</si>
  <si>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</si>
  <si>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</si>
  <si>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</si>
  <si>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</si>
  <si>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</si>
  <si>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</si>
  <si>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</si>
  <si>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</si>
  <si>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</si>
  <si>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</si>
  <si>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</si>
  <si>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</si>
  <si>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</si>
  <si>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</si>
  <si>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</si>
  <si>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</si>
  <si>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</si>
  <si>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</si>
  <si>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</si>
  <si>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</si>
  <si>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</si>
  <si>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</si>
  <si>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</si>
  <si>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</si>
  <si>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</si>
  <si>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</si>
  <si>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</si>
  <si>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</si>
  <si>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</si>
  <si>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</si>
  <si>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</si>
  <si>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</si>
  <si>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</si>
  <si>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</si>
  <si>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</si>
  <si>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</si>
  <si>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</si>
  <si>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</si>
  <si>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</si>
  <si>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</si>
  <si>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</si>
  <si>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</si>
  <si>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</si>
  <si>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</si>
  <si>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</si>
  <si>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</si>
  <si>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</si>
  <si>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</si>
  <si>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</si>
  <si>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</si>
  <si>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</si>
  <si>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</si>
  <si>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</si>
  <si>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</si>
  <si>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Hopelchén (a)</t>
  </si>
  <si>
    <t>Del 1 de Enero al 31 de Marzo de 2024 (b)</t>
  </si>
  <si>
    <t>Primer Trimestre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</si>
</sst>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19" sqref="G1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2.75">
      <c r="B6" s="30" t="s">
        <v>2</v>
      </c>
      <c r="C6" s="39"/>
      <c r="D6" s="39"/>
      <c r="E6" s="39"/>
      <c r="F6" s="39"/>
      <c r="G6" s="39"/>
      <c r="H6" s="39"/>
      <c r="I6" s="40"/>
    </row>
    <row r="7" spans="2:9" ht="13.5" thickBot="1">
      <c r="B7" s="32" t="s">
        <v>89</v>
      </c>
      <c r="C7" s="41"/>
      <c r="D7" s="41"/>
      <c r="E7" s="41"/>
      <c r="F7" s="41"/>
      <c r="G7" s="41"/>
      <c r="H7" s="41"/>
      <c r="I7" s="42"/>
    </row>
    <row r="8" spans="2:9" ht="15.75" customHeight="1">
      <c r="B8" s="28" t="s">
        <v>3</v>
      </c>
      <c r="C8" s="29"/>
      <c r="D8" s="28" t="s">
        <v>4</v>
      </c>
      <c r="E8" s="37"/>
      <c r="F8" s="37"/>
      <c r="G8" s="37"/>
      <c r="H8" s="29"/>
      <c r="I8" s="34" t="s">
        <v>5</v>
      </c>
    </row>
    <row r="9" spans="2:9" ht="15" customHeight="1" thickBot="1">
      <c r="B9" s="30"/>
      <c r="C9" s="31"/>
      <c r="D9" s="32"/>
      <c r="E9" s="41"/>
      <c r="F9" s="41"/>
      <c r="G9" s="41"/>
      <c r="H9" s="33"/>
      <c r="I9" s="35"/>
    </row>
    <row r="10" spans="2:9" ht="26.25" thickBot="1">
      <c r="B10" s="32"/>
      <c r="C10" s="33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6"/>
    </row>
    <row r="11" spans="2:9" ht="12.75">
      <c r="B11" s="7" t="s">
        <v>11</v>
      </c>
      <c r="C11" s="8"/>
      <c r="D11" s="14">
        <f aca="true" t="shared" si="0" ref="D11:I11">D12+D20+D30+D40+D50+D60+D73+D77+D64</f>
        <v>155897437</v>
      </c>
      <c r="E11" s="14">
        <f t="shared" si="0"/>
        <v>-822826.5</v>
      </c>
      <c r="F11" s="14">
        <f t="shared" si="0"/>
        <v>155074610.5</v>
      </c>
      <c r="G11" s="14">
        <f t="shared" si="0"/>
        <v>39021383.99999999</v>
      </c>
      <c r="H11" s="14">
        <f t="shared" si="0"/>
        <v>37788116.26</v>
      </c>
      <c r="I11" s="14">
        <f t="shared" si="0"/>
        <v>116053226.49999999</v>
      </c>
    </row>
    <row r="12" spans="2:9" ht="12.75">
      <c r="B12" s="3" t="s">
        <v>12</v>
      </c>
      <c r="C12" s="9"/>
      <c r="D12" s="15">
        <f aca="true" t="shared" si="1" ref="D12:I12">SUM(D13:D19)</f>
        <v>81056661.44</v>
      </c>
      <c r="E12" s="15">
        <f t="shared" si="1"/>
        <v>-369766.6</v>
      </c>
      <c r="F12" s="15">
        <f t="shared" si="1"/>
        <v>80686894.84</v>
      </c>
      <c r="G12" s="15">
        <f t="shared" si="1"/>
        <v>15756850.099999998</v>
      </c>
      <c r="H12" s="15">
        <f t="shared" si="1"/>
        <v>14656724.659999998</v>
      </c>
      <c r="I12" s="15">
        <f t="shared" si="1"/>
        <v>64930044.739999995</v>
      </c>
    </row>
    <row r="13" spans="2:9" ht="12.75">
      <c r="B13" s="13" t="s">
        <v>13</v>
      </c>
      <c r="C13" s="11"/>
      <c r="D13" s="15">
        <v>22810979.52</v>
      </c>
      <c r="E13" s="16">
        <v>0</v>
      </c>
      <c r="F13" s="16">
        <f>D13+E13</f>
        <v>22810979.52</v>
      </c>
      <c r="G13" s="16">
        <v>4935577.75</v>
      </c>
      <c r="H13" s="16">
        <v>4935577.75</v>
      </c>
      <c r="I13" s="16">
        <f>F13-G13</f>
        <v>17875401.77</v>
      </c>
    </row>
    <row r="14" spans="2:9" ht="12.75">
      <c r="B14" s="13" t="s">
        <v>14</v>
      </c>
      <c r="C14" s="11"/>
      <c r="D14" s="15">
        <v>25675581.86</v>
      </c>
      <c r="E14" s="16">
        <v>50000</v>
      </c>
      <c r="F14" s="16">
        <f aca="true" t="shared" si="2" ref="F14:F19">D14+E14</f>
        <v>25725581.86</v>
      </c>
      <c r="G14" s="16">
        <v>6165165.08</v>
      </c>
      <c r="H14" s="16">
        <v>6165165.08</v>
      </c>
      <c r="I14" s="16">
        <f aca="true" t="shared" si="3" ref="I14:I19">F14-G14</f>
        <v>19560416.78</v>
      </c>
    </row>
    <row r="15" spans="2:9" ht="12.75">
      <c r="B15" s="13" t="s">
        <v>15</v>
      </c>
      <c r="C15" s="11"/>
      <c r="D15" s="15">
        <v>19806647.31</v>
      </c>
      <c r="E15" s="16">
        <v>0</v>
      </c>
      <c r="F15" s="16">
        <f t="shared" si="2"/>
        <v>19806647.31</v>
      </c>
      <c r="G15" s="16">
        <v>3711601.37</v>
      </c>
      <c r="H15" s="16">
        <v>2611475.93</v>
      </c>
      <c r="I15" s="16">
        <f t="shared" si="3"/>
        <v>16095045.939999998</v>
      </c>
    </row>
    <row r="16" spans="2:9" ht="12.75">
      <c r="B16" s="13" t="s">
        <v>16</v>
      </c>
      <c r="C16" s="11"/>
      <c r="D16" s="15">
        <v>2620000</v>
      </c>
      <c r="E16" s="16">
        <v>180233.4</v>
      </c>
      <c r="F16" s="16">
        <f t="shared" si="2"/>
        <v>2800233.4</v>
      </c>
      <c r="G16" s="16">
        <v>491525.61</v>
      </c>
      <c r="H16" s="16">
        <v>491525.61</v>
      </c>
      <c r="I16" s="16">
        <f t="shared" si="3"/>
        <v>2308707.79</v>
      </c>
    </row>
    <row r="17" spans="2:9" ht="12.75">
      <c r="B17" s="13" t="s">
        <v>17</v>
      </c>
      <c r="C17" s="11"/>
      <c r="D17" s="15">
        <v>5812499</v>
      </c>
      <c r="E17" s="16">
        <v>-300000</v>
      </c>
      <c r="F17" s="16">
        <f t="shared" si="2"/>
        <v>5512499</v>
      </c>
      <c r="G17" s="16">
        <v>194165.17</v>
      </c>
      <c r="H17" s="16">
        <v>194165.17</v>
      </c>
      <c r="I17" s="16">
        <f t="shared" si="3"/>
        <v>5318333.83</v>
      </c>
    </row>
    <row r="18" spans="2:9" ht="12.75">
      <c r="B18" s="13" t="s">
        <v>18</v>
      </c>
      <c r="C18" s="11"/>
      <c r="D18" s="15">
        <v>600000</v>
      </c>
      <c r="E18" s="16">
        <v>-300000</v>
      </c>
      <c r="F18" s="16">
        <f t="shared" si="2"/>
        <v>300000</v>
      </c>
      <c r="G18" s="16">
        <v>0</v>
      </c>
      <c r="H18" s="16">
        <v>0</v>
      </c>
      <c r="I18" s="16">
        <f t="shared" si="3"/>
        <v>300000</v>
      </c>
    </row>
    <row r="19" spans="2:9" ht="12.75">
      <c r="B19" s="13" t="s">
        <v>19</v>
      </c>
      <c r="C19" s="11"/>
      <c r="D19" s="15">
        <v>3730953.75</v>
      </c>
      <c r="E19" s="16">
        <v>0</v>
      </c>
      <c r="F19" s="16">
        <f t="shared" si="2"/>
        <v>3730953.75</v>
      </c>
      <c r="G19" s="16">
        <v>258815.12</v>
      </c>
      <c r="H19" s="16">
        <v>258815.12</v>
      </c>
      <c r="I19" s="16">
        <f t="shared" si="3"/>
        <v>3472138.63</v>
      </c>
    </row>
    <row r="20" spans="2:9" ht="12.75">
      <c r="B20" s="3" t="s">
        <v>20</v>
      </c>
      <c r="C20" s="9"/>
      <c r="D20" s="15">
        <f aca="true" t="shared" si="4" ref="D20:I20">SUM(D21:D29)</f>
        <v>13026200</v>
      </c>
      <c r="E20" s="15">
        <f t="shared" si="4"/>
        <v>105350.78</v>
      </c>
      <c r="F20" s="15">
        <f t="shared" si="4"/>
        <v>13131550.78</v>
      </c>
      <c r="G20" s="15">
        <f t="shared" si="4"/>
        <v>2314675.29</v>
      </c>
      <c r="H20" s="15">
        <f t="shared" si="4"/>
        <v>2314675.29</v>
      </c>
      <c r="I20" s="15">
        <f t="shared" si="4"/>
        <v>10816875.489999998</v>
      </c>
    </row>
    <row r="21" spans="2:9" ht="12.75">
      <c r="B21" s="13" t="s">
        <v>21</v>
      </c>
      <c r="C21" s="11"/>
      <c r="D21" s="15">
        <v>3124000</v>
      </c>
      <c r="E21" s="16">
        <v>34350.78</v>
      </c>
      <c r="F21" s="15">
        <f aca="true" t="shared" si="5" ref="F21:F29">D21+E21</f>
        <v>3158350.78</v>
      </c>
      <c r="G21" s="16">
        <v>1028323.29</v>
      </c>
      <c r="H21" s="16">
        <v>1028323.29</v>
      </c>
      <c r="I21" s="16">
        <f>F21-G21</f>
        <v>2130027.4899999998</v>
      </c>
    </row>
    <row r="22" spans="2:9" ht="12.75">
      <c r="B22" s="13" t="s">
        <v>22</v>
      </c>
      <c r="C22" s="11"/>
      <c r="D22" s="15">
        <v>1101000</v>
      </c>
      <c r="E22" s="16">
        <v>11000</v>
      </c>
      <c r="F22" s="15">
        <f t="shared" si="5"/>
        <v>1112000</v>
      </c>
      <c r="G22" s="16">
        <v>165867.56</v>
      </c>
      <c r="H22" s="16">
        <v>165867.56</v>
      </c>
      <c r="I22" s="16">
        <f aca="true" t="shared" si="6" ref="I22:I84">F22-G22</f>
        <v>946132.44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2355000</v>
      </c>
      <c r="E24" s="16">
        <v>0</v>
      </c>
      <c r="F24" s="15">
        <f t="shared" si="5"/>
        <v>2355000</v>
      </c>
      <c r="G24" s="16">
        <v>185177.96</v>
      </c>
      <c r="H24" s="16">
        <v>185177.96</v>
      </c>
      <c r="I24" s="16">
        <f t="shared" si="6"/>
        <v>2169822.04</v>
      </c>
    </row>
    <row r="25" spans="2:9" ht="12.75">
      <c r="B25" s="13" t="s">
        <v>25</v>
      </c>
      <c r="C25" s="11"/>
      <c r="D25" s="15">
        <v>1212200</v>
      </c>
      <c r="E25" s="16">
        <v>0</v>
      </c>
      <c r="F25" s="15">
        <f t="shared" si="5"/>
        <v>1212200</v>
      </c>
      <c r="G25" s="16">
        <v>216697.28</v>
      </c>
      <c r="H25" s="16">
        <v>216697.28</v>
      </c>
      <c r="I25" s="16">
        <f t="shared" si="6"/>
        <v>995502.72</v>
      </c>
    </row>
    <row r="26" spans="2:9" ht="12.75">
      <c r="B26" s="13" t="s">
        <v>26</v>
      </c>
      <c r="C26" s="11"/>
      <c r="D26" s="15">
        <v>4917000</v>
      </c>
      <c r="E26" s="16">
        <v>60000</v>
      </c>
      <c r="F26" s="15">
        <f t="shared" si="5"/>
        <v>4977000</v>
      </c>
      <c r="G26" s="16">
        <v>718609.2</v>
      </c>
      <c r="H26" s="16">
        <v>718609.2</v>
      </c>
      <c r="I26" s="16">
        <f t="shared" si="6"/>
        <v>4258390.8</v>
      </c>
    </row>
    <row r="27" spans="2:9" ht="12.75">
      <c r="B27" s="13" t="s">
        <v>27</v>
      </c>
      <c r="C27" s="11"/>
      <c r="D27" s="15">
        <v>112000</v>
      </c>
      <c r="E27" s="16">
        <v>0</v>
      </c>
      <c r="F27" s="15">
        <f t="shared" si="5"/>
        <v>112000</v>
      </c>
      <c r="G27" s="16">
        <v>0</v>
      </c>
      <c r="H27" s="16">
        <v>0</v>
      </c>
      <c r="I27" s="16">
        <f t="shared" si="6"/>
        <v>112000</v>
      </c>
    </row>
    <row r="28" spans="2:9" ht="12.75">
      <c r="B28" s="13" t="s">
        <v>28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13" t="s">
        <v>29</v>
      </c>
      <c r="C29" s="11"/>
      <c r="D29" s="15">
        <v>205000</v>
      </c>
      <c r="E29" s="16">
        <v>0</v>
      </c>
      <c r="F29" s="15">
        <f t="shared" si="5"/>
        <v>205000</v>
      </c>
      <c r="G29" s="16">
        <v>0</v>
      </c>
      <c r="H29" s="16">
        <v>0</v>
      </c>
      <c r="I29" s="16">
        <f t="shared" si="6"/>
        <v>205000</v>
      </c>
    </row>
    <row r="30" spans="2:9" ht="12.75">
      <c r="B30" s="3" t="s">
        <v>30</v>
      </c>
      <c r="C30" s="9"/>
      <c r="D30" s="15">
        <f aca="true" t="shared" si="7" ref="D30:I30">SUM(D31:D39)</f>
        <v>16208676.56</v>
      </c>
      <c r="E30" s="15">
        <f t="shared" si="7"/>
        <v>4744032</v>
      </c>
      <c r="F30" s="15">
        <f t="shared" si="7"/>
        <v>20952708.56</v>
      </c>
      <c r="G30" s="15">
        <f t="shared" si="7"/>
        <v>9755702.41</v>
      </c>
      <c r="H30" s="15">
        <f t="shared" si="7"/>
        <v>9755702.41</v>
      </c>
      <c r="I30" s="15">
        <f t="shared" si="7"/>
        <v>11197006.15</v>
      </c>
    </row>
    <row r="31" spans="2:9" ht="12.75">
      <c r="B31" s="13" t="s">
        <v>31</v>
      </c>
      <c r="C31" s="11"/>
      <c r="D31" s="15">
        <v>343000</v>
      </c>
      <c r="E31" s="16">
        <v>3972</v>
      </c>
      <c r="F31" s="15">
        <f aca="true" t="shared" si="8" ref="F31:F39">D31+E31</f>
        <v>346972</v>
      </c>
      <c r="G31" s="16">
        <v>21781.81</v>
      </c>
      <c r="H31" s="16">
        <v>21781.81</v>
      </c>
      <c r="I31" s="16">
        <f t="shared" si="6"/>
        <v>325190.19</v>
      </c>
    </row>
    <row r="32" spans="2:9" ht="12.75">
      <c r="B32" s="13" t="s">
        <v>32</v>
      </c>
      <c r="C32" s="11"/>
      <c r="D32" s="15">
        <v>3013400</v>
      </c>
      <c r="E32" s="16">
        <v>0</v>
      </c>
      <c r="F32" s="15">
        <f t="shared" si="8"/>
        <v>3013400</v>
      </c>
      <c r="G32" s="16">
        <v>407984.23</v>
      </c>
      <c r="H32" s="16">
        <v>407984.23</v>
      </c>
      <c r="I32" s="16">
        <f t="shared" si="6"/>
        <v>2605415.77</v>
      </c>
    </row>
    <row r="33" spans="2:9" ht="12.75">
      <c r="B33" s="13" t="s">
        <v>33</v>
      </c>
      <c r="C33" s="11"/>
      <c r="D33" s="15">
        <v>1824000</v>
      </c>
      <c r="E33" s="16">
        <v>132400</v>
      </c>
      <c r="F33" s="15">
        <f t="shared" si="8"/>
        <v>1956400</v>
      </c>
      <c r="G33" s="16">
        <v>474400</v>
      </c>
      <c r="H33" s="16">
        <v>474400</v>
      </c>
      <c r="I33" s="16">
        <f t="shared" si="6"/>
        <v>1482000</v>
      </c>
    </row>
    <row r="34" spans="2:9" ht="12.75">
      <c r="B34" s="13" t="s">
        <v>34</v>
      </c>
      <c r="C34" s="11"/>
      <c r="D34" s="15">
        <v>448200</v>
      </c>
      <c r="E34" s="16">
        <v>20660</v>
      </c>
      <c r="F34" s="15">
        <f t="shared" si="8"/>
        <v>468860</v>
      </c>
      <c r="G34" s="16">
        <v>133687.63</v>
      </c>
      <c r="H34" s="16">
        <v>133687.63</v>
      </c>
      <c r="I34" s="16">
        <f t="shared" si="6"/>
        <v>335172.37</v>
      </c>
    </row>
    <row r="35" spans="2:9" ht="12.75">
      <c r="B35" s="13" t="s">
        <v>35</v>
      </c>
      <c r="C35" s="11"/>
      <c r="D35" s="15">
        <v>1481000</v>
      </c>
      <c r="E35" s="16">
        <v>27000</v>
      </c>
      <c r="F35" s="15">
        <f t="shared" si="8"/>
        <v>1508000</v>
      </c>
      <c r="G35" s="16">
        <v>124090.58</v>
      </c>
      <c r="H35" s="16">
        <v>124090.58</v>
      </c>
      <c r="I35" s="16">
        <f t="shared" si="6"/>
        <v>1383909.42</v>
      </c>
    </row>
    <row r="36" spans="2:9" ht="12.75">
      <c r="B36" s="13" t="s">
        <v>36</v>
      </c>
      <c r="C36" s="11"/>
      <c r="D36" s="15">
        <v>1143640</v>
      </c>
      <c r="E36" s="16">
        <v>0</v>
      </c>
      <c r="F36" s="15">
        <f t="shared" si="8"/>
        <v>1143640</v>
      </c>
      <c r="G36" s="16">
        <v>89320</v>
      </c>
      <c r="H36" s="16">
        <v>89320</v>
      </c>
      <c r="I36" s="16">
        <f t="shared" si="6"/>
        <v>1054320</v>
      </c>
    </row>
    <row r="37" spans="2:9" ht="12.75">
      <c r="B37" s="13" t="s">
        <v>37</v>
      </c>
      <c r="C37" s="11"/>
      <c r="D37" s="15">
        <v>129000</v>
      </c>
      <c r="E37" s="16">
        <v>0</v>
      </c>
      <c r="F37" s="15">
        <f t="shared" si="8"/>
        <v>129000</v>
      </c>
      <c r="G37" s="16">
        <v>0</v>
      </c>
      <c r="H37" s="16">
        <v>0</v>
      </c>
      <c r="I37" s="16">
        <f t="shared" si="6"/>
        <v>129000</v>
      </c>
    </row>
    <row r="38" spans="2:9" ht="12.75">
      <c r="B38" s="13" t="s">
        <v>38</v>
      </c>
      <c r="C38" s="11"/>
      <c r="D38" s="15">
        <v>5420000</v>
      </c>
      <c r="E38" s="16">
        <v>4560000</v>
      </c>
      <c r="F38" s="15">
        <f t="shared" si="8"/>
        <v>9980000</v>
      </c>
      <c r="G38" s="16">
        <v>7974406.16</v>
      </c>
      <c r="H38" s="16">
        <v>7974406.16</v>
      </c>
      <c r="I38" s="16">
        <f t="shared" si="6"/>
        <v>2005593.8399999999</v>
      </c>
    </row>
    <row r="39" spans="2:9" ht="12.75">
      <c r="B39" s="13" t="s">
        <v>39</v>
      </c>
      <c r="C39" s="11"/>
      <c r="D39" s="15">
        <v>2406436.56</v>
      </c>
      <c r="E39" s="16">
        <v>0</v>
      </c>
      <c r="F39" s="15">
        <f t="shared" si="8"/>
        <v>2406436.56</v>
      </c>
      <c r="G39" s="16">
        <v>530032</v>
      </c>
      <c r="H39" s="16">
        <v>530032</v>
      </c>
      <c r="I39" s="16">
        <f t="shared" si="6"/>
        <v>1876404.56</v>
      </c>
    </row>
    <row r="40" spans="2:9" ht="25.5" customHeight="1">
      <c r="B40" s="26" t="s">
        <v>40</v>
      </c>
      <c r="C40" s="27"/>
      <c r="D40" s="15">
        <f aca="true" t="shared" si="9" ref="D40:I40">SUM(D41:D49)</f>
        <v>44105899</v>
      </c>
      <c r="E40" s="15">
        <f t="shared" si="9"/>
        <v>-5302442.68</v>
      </c>
      <c r="F40" s="15">
        <f>SUM(F41:F49)</f>
        <v>38803456.32</v>
      </c>
      <c r="G40" s="15">
        <f t="shared" si="9"/>
        <v>10672868.440000001</v>
      </c>
      <c r="H40" s="15">
        <f t="shared" si="9"/>
        <v>10539726.14</v>
      </c>
      <c r="I40" s="15">
        <f t="shared" si="9"/>
        <v>28130587.88</v>
      </c>
    </row>
    <row r="41" spans="2:9" ht="12.75">
      <c r="B41" s="13" t="s">
        <v>41</v>
      </c>
      <c r="C41" s="11"/>
      <c r="D41" s="15"/>
      <c r="E41" s="16"/>
      <c r="F41" s="15">
        <f>D41+E41</f>
        <v>0</v>
      </c>
      <c r="G41" s="16"/>
      <c r="H41" s="16"/>
      <c r="I41" s="16">
        <f t="shared" si="6"/>
        <v>0</v>
      </c>
    </row>
    <row r="42" spans="2:9" ht="12.75">
      <c r="B42" s="13" t="s">
        <v>42</v>
      </c>
      <c r="C42" s="11"/>
      <c r="D42" s="15">
        <v>7212912</v>
      </c>
      <c r="E42" s="16">
        <v>0</v>
      </c>
      <c r="F42" s="15">
        <f aca="true" t="shared" si="10" ref="F42:F84">D42+E42</f>
        <v>7212912</v>
      </c>
      <c r="G42" s="16">
        <v>1803228</v>
      </c>
      <c r="H42" s="16">
        <v>1803228</v>
      </c>
      <c r="I42" s="16">
        <f t="shared" si="6"/>
        <v>5409684</v>
      </c>
    </row>
    <row r="43" spans="2:9" ht="12.75">
      <c r="B43" s="13" t="s">
        <v>43</v>
      </c>
      <c r="C43" s="11"/>
      <c r="D43" s="15">
        <v>4312000</v>
      </c>
      <c r="E43" s="16">
        <v>0</v>
      </c>
      <c r="F43" s="15">
        <f t="shared" si="10"/>
        <v>4312000</v>
      </c>
      <c r="G43" s="16">
        <v>0</v>
      </c>
      <c r="H43" s="16">
        <v>0</v>
      </c>
      <c r="I43" s="16">
        <f t="shared" si="6"/>
        <v>4312000</v>
      </c>
    </row>
    <row r="44" spans="2:9" ht="12.75">
      <c r="B44" s="13" t="s">
        <v>44</v>
      </c>
      <c r="C44" s="11"/>
      <c r="D44" s="15">
        <v>24699330</v>
      </c>
      <c r="E44" s="16">
        <v>-5302442.68</v>
      </c>
      <c r="F44" s="15">
        <f t="shared" si="10"/>
        <v>19396887.32</v>
      </c>
      <c r="G44" s="16">
        <v>7073376.14</v>
      </c>
      <c r="H44" s="16">
        <v>7073376.14</v>
      </c>
      <c r="I44" s="16">
        <f t="shared" si="6"/>
        <v>12323511.18</v>
      </c>
    </row>
    <row r="45" spans="2:9" ht="12.75">
      <c r="B45" s="13" t="s">
        <v>45</v>
      </c>
      <c r="C45" s="11"/>
      <c r="D45" s="15">
        <v>7881657</v>
      </c>
      <c r="E45" s="16">
        <v>0</v>
      </c>
      <c r="F45" s="15">
        <f t="shared" si="10"/>
        <v>7881657</v>
      </c>
      <c r="G45" s="16">
        <v>1796264.3</v>
      </c>
      <c r="H45" s="16">
        <v>1663122</v>
      </c>
      <c r="I45" s="16">
        <f t="shared" si="6"/>
        <v>6085392.7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26" t="s">
        <v>50</v>
      </c>
      <c r="C50" s="27"/>
      <c r="D50" s="15">
        <f aca="true" t="shared" si="11" ref="D50:I50">SUM(D51:D59)</f>
        <v>300000</v>
      </c>
      <c r="E50" s="15">
        <f t="shared" si="11"/>
        <v>0</v>
      </c>
      <c r="F50" s="15">
        <f t="shared" si="11"/>
        <v>300000</v>
      </c>
      <c r="G50" s="15">
        <f t="shared" si="11"/>
        <v>0</v>
      </c>
      <c r="H50" s="15">
        <f t="shared" si="11"/>
        <v>0</v>
      </c>
      <c r="I50" s="15">
        <f t="shared" si="11"/>
        <v>300000</v>
      </c>
    </row>
    <row r="51" spans="2:9" ht="12.75">
      <c r="B51" s="13" t="s">
        <v>51</v>
      </c>
      <c r="C51" s="11"/>
      <c r="D51" s="15">
        <v>220000</v>
      </c>
      <c r="E51" s="16">
        <v>0</v>
      </c>
      <c r="F51" s="15">
        <f t="shared" si="10"/>
        <v>220000</v>
      </c>
      <c r="G51" s="16">
        <v>0</v>
      </c>
      <c r="H51" s="16">
        <v>0</v>
      </c>
      <c r="I51" s="16">
        <f t="shared" si="6"/>
        <v>220000</v>
      </c>
    </row>
    <row r="52" spans="2:9" ht="12.75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80000</v>
      </c>
      <c r="E56" s="16">
        <v>0</v>
      </c>
      <c r="F56" s="15">
        <f t="shared" si="10"/>
        <v>80000</v>
      </c>
      <c r="G56" s="16">
        <v>0</v>
      </c>
      <c r="H56" s="16">
        <v>0</v>
      </c>
      <c r="I56" s="16">
        <f t="shared" si="6"/>
        <v>80000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26" t="s">
        <v>64</v>
      </c>
      <c r="C64" s="27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1200000</v>
      </c>
      <c r="E77" s="15">
        <f>SUM(E78:E84)</f>
        <v>0</v>
      </c>
      <c r="F77" s="15">
        <f>SUM(F78:F84)</f>
        <v>1200000</v>
      </c>
      <c r="G77" s="15">
        <f>SUM(G78:G84)</f>
        <v>521287.76</v>
      </c>
      <c r="H77" s="15">
        <f>SUM(H78:H84)</f>
        <v>521287.76</v>
      </c>
      <c r="I77" s="16">
        <f t="shared" si="6"/>
        <v>678712.24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1200000</v>
      </c>
      <c r="E84" s="16">
        <v>0</v>
      </c>
      <c r="F84" s="15">
        <f t="shared" si="10"/>
        <v>1200000</v>
      </c>
      <c r="G84" s="16">
        <v>521287.76</v>
      </c>
      <c r="H84" s="16">
        <v>521287.76</v>
      </c>
      <c r="I84" s="16">
        <f t="shared" si="6"/>
        <v>678712.24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170953633</v>
      </c>
      <c r="E86" s="21">
        <f>E87+E105+E95+E115+E125+E135+E139+E148+E152</f>
        <v>-1967970.5899999999</v>
      </c>
      <c r="F86" s="21">
        <f t="shared" si="12"/>
        <v>168985662.40999997</v>
      </c>
      <c r="G86" s="21">
        <f>G87+G105+G95+G115+G125+G135+G139+G148+G152</f>
        <v>23023743.259999998</v>
      </c>
      <c r="H86" s="21">
        <f>H87+H105+H95+H115+H125+H135+H139+H148+H152</f>
        <v>23023743.259999998</v>
      </c>
      <c r="I86" s="21">
        <f t="shared" si="12"/>
        <v>145961919.15</v>
      </c>
    </row>
    <row r="87" spans="2:9" ht="12.75">
      <c r="B87" s="3" t="s">
        <v>12</v>
      </c>
      <c r="C87" s="9"/>
      <c r="D87" s="15">
        <f>SUM(D88:D94)</f>
        <v>880000</v>
      </c>
      <c r="E87" s="15">
        <f>SUM(E88:E94)</f>
        <v>0</v>
      </c>
      <c r="F87" s="15">
        <f>SUM(F88:F94)</f>
        <v>880000</v>
      </c>
      <c r="G87" s="15">
        <f>SUM(G88:G94)</f>
        <v>113000</v>
      </c>
      <c r="H87" s="15">
        <f>SUM(H88:H94)</f>
        <v>113000</v>
      </c>
      <c r="I87" s="16">
        <f aca="true" t="shared" si="13" ref="I87:I150">F87-G87</f>
        <v>767000</v>
      </c>
    </row>
    <row r="88" spans="2:9" ht="12.75">
      <c r="B88" s="13" t="s">
        <v>13</v>
      </c>
      <c r="C88" s="11"/>
      <c r="D88" s="15"/>
      <c r="E88" s="16"/>
      <c r="F88" s="15">
        <f aca="true" t="shared" si="14" ref="F88:F104">D88+E88</f>
        <v>0</v>
      </c>
      <c r="G88" s="16"/>
      <c r="H88" s="16"/>
      <c r="I88" s="16">
        <f t="shared" si="13"/>
        <v>0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16</v>
      </c>
      <c r="C91" s="11"/>
      <c r="D91" s="15">
        <v>400000</v>
      </c>
      <c r="E91" s="16">
        <v>0</v>
      </c>
      <c r="F91" s="15">
        <f t="shared" si="14"/>
        <v>400000</v>
      </c>
      <c r="G91" s="16">
        <v>0</v>
      </c>
      <c r="H91" s="16">
        <v>0</v>
      </c>
      <c r="I91" s="16">
        <f t="shared" si="13"/>
        <v>400000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480000</v>
      </c>
      <c r="E94" s="16">
        <v>0</v>
      </c>
      <c r="F94" s="15">
        <f t="shared" si="14"/>
        <v>480000</v>
      </c>
      <c r="G94" s="16">
        <v>113000</v>
      </c>
      <c r="H94" s="16">
        <v>113000</v>
      </c>
      <c r="I94" s="16">
        <f t="shared" si="13"/>
        <v>367000</v>
      </c>
    </row>
    <row r="95" spans="2:9" ht="12.75">
      <c r="B95" s="3" t="s">
        <v>20</v>
      </c>
      <c r="C95" s="9"/>
      <c r="D95" s="15">
        <f>SUM(D96:D104)</f>
        <v>11490508.57</v>
      </c>
      <c r="E95" s="15">
        <f>SUM(E96:E104)</f>
        <v>1443902.5</v>
      </c>
      <c r="F95" s="15">
        <f>SUM(F96:F104)</f>
        <v>12934411.07</v>
      </c>
      <c r="G95" s="15">
        <f>SUM(G96:G104)</f>
        <v>1250323.8</v>
      </c>
      <c r="H95" s="15">
        <f>SUM(H96:H104)</f>
        <v>1250323.8</v>
      </c>
      <c r="I95" s="16">
        <f t="shared" si="13"/>
        <v>11684087.27</v>
      </c>
    </row>
    <row r="96" spans="2:9" ht="12.75">
      <c r="B96" s="13" t="s">
        <v>21</v>
      </c>
      <c r="C96" s="11"/>
      <c r="D96" s="15">
        <v>741898</v>
      </c>
      <c r="E96" s="16">
        <v>0</v>
      </c>
      <c r="F96" s="15">
        <f t="shared" si="14"/>
        <v>741898</v>
      </c>
      <c r="G96" s="16">
        <v>36052.8</v>
      </c>
      <c r="H96" s="16">
        <v>36052.8</v>
      </c>
      <c r="I96" s="16">
        <f t="shared" si="13"/>
        <v>705845.2</v>
      </c>
    </row>
    <row r="97" spans="2:9" ht="12.75">
      <c r="B97" s="13" t="s">
        <v>22</v>
      </c>
      <c r="C97" s="11"/>
      <c r="D97" s="15">
        <v>100000</v>
      </c>
      <c r="E97" s="16">
        <v>0</v>
      </c>
      <c r="F97" s="15">
        <f t="shared" si="14"/>
        <v>100000</v>
      </c>
      <c r="G97" s="16">
        <v>0</v>
      </c>
      <c r="H97" s="16">
        <v>0</v>
      </c>
      <c r="I97" s="16">
        <f t="shared" si="13"/>
        <v>100000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4395802.46</v>
      </c>
      <c r="E99" s="16">
        <v>395440</v>
      </c>
      <c r="F99" s="15">
        <f t="shared" si="14"/>
        <v>4791242.46</v>
      </c>
      <c r="G99" s="16">
        <v>579802.8</v>
      </c>
      <c r="H99" s="16">
        <v>579802.8</v>
      </c>
      <c r="I99" s="16">
        <f t="shared" si="13"/>
        <v>4211439.66</v>
      </c>
    </row>
    <row r="100" spans="2:9" ht="12.75">
      <c r="B100" s="13" t="s">
        <v>25</v>
      </c>
      <c r="C100" s="11"/>
      <c r="D100" s="15">
        <v>129020.08</v>
      </c>
      <c r="E100" s="16">
        <v>500000</v>
      </c>
      <c r="F100" s="15">
        <f t="shared" si="14"/>
        <v>629020.08</v>
      </c>
      <c r="G100" s="16">
        <v>301600</v>
      </c>
      <c r="H100" s="16">
        <v>301600</v>
      </c>
      <c r="I100" s="16">
        <f t="shared" si="13"/>
        <v>327420.07999999996</v>
      </c>
    </row>
    <row r="101" spans="2:9" ht="12.75">
      <c r="B101" s="13" t="s">
        <v>26</v>
      </c>
      <c r="C101" s="11"/>
      <c r="D101" s="15">
        <v>4849895.71</v>
      </c>
      <c r="E101" s="16">
        <v>60000</v>
      </c>
      <c r="F101" s="15">
        <f t="shared" si="14"/>
        <v>4909895.71</v>
      </c>
      <c r="G101" s="16">
        <v>210000</v>
      </c>
      <c r="H101" s="16">
        <v>210000</v>
      </c>
      <c r="I101" s="16">
        <f t="shared" si="13"/>
        <v>4699895.71</v>
      </c>
    </row>
    <row r="102" spans="2:9" ht="12.75">
      <c r="B102" s="13" t="s">
        <v>27</v>
      </c>
      <c r="C102" s="11"/>
      <c r="D102" s="15">
        <v>183000</v>
      </c>
      <c r="E102" s="16">
        <v>71500</v>
      </c>
      <c r="F102" s="15">
        <f t="shared" si="14"/>
        <v>254500</v>
      </c>
      <c r="G102" s="16">
        <v>71500</v>
      </c>
      <c r="H102" s="16">
        <v>71500</v>
      </c>
      <c r="I102" s="16">
        <f t="shared" si="13"/>
        <v>183000</v>
      </c>
    </row>
    <row r="103" spans="2:9" ht="12.75">
      <c r="B103" s="13" t="s">
        <v>28</v>
      </c>
      <c r="C103" s="11"/>
      <c r="D103" s="15">
        <v>90000</v>
      </c>
      <c r="E103" s="16">
        <v>0</v>
      </c>
      <c r="F103" s="15">
        <f t="shared" si="14"/>
        <v>90000</v>
      </c>
      <c r="G103" s="16">
        <v>0</v>
      </c>
      <c r="H103" s="16">
        <v>0</v>
      </c>
      <c r="I103" s="16">
        <f t="shared" si="13"/>
        <v>90000</v>
      </c>
    </row>
    <row r="104" spans="2:9" ht="12.75">
      <c r="B104" s="13" t="s">
        <v>29</v>
      </c>
      <c r="C104" s="11"/>
      <c r="D104" s="15">
        <v>1000892.32</v>
      </c>
      <c r="E104" s="16">
        <v>416962.5</v>
      </c>
      <c r="F104" s="15">
        <f t="shared" si="14"/>
        <v>1417854.8199999998</v>
      </c>
      <c r="G104" s="16">
        <v>51368.2</v>
      </c>
      <c r="H104" s="16">
        <v>51368.2</v>
      </c>
      <c r="I104" s="16">
        <f t="shared" si="13"/>
        <v>1366486.6199999999</v>
      </c>
    </row>
    <row r="105" spans="2:9" ht="12.75">
      <c r="B105" s="3" t="s">
        <v>30</v>
      </c>
      <c r="C105" s="9"/>
      <c r="D105" s="15">
        <f>SUM(D106:D114)</f>
        <v>35774977.73</v>
      </c>
      <c r="E105" s="15">
        <f>SUM(E106:E114)</f>
        <v>-759896</v>
      </c>
      <c r="F105" s="15">
        <f>SUM(F106:F114)</f>
        <v>35015081.73</v>
      </c>
      <c r="G105" s="15">
        <f>SUM(G106:G114)</f>
        <v>6566667.2700000005</v>
      </c>
      <c r="H105" s="15">
        <f>SUM(H106:H114)</f>
        <v>6566667.2700000005</v>
      </c>
      <c r="I105" s="16">
        <f t="shared" si="13"/>
        <v>28448414.459999997</v>
      </c>
    </row>
    <row r="106" spans="2:9" ht="12.75">
      <c r="B106" s="13" t="s">
        <v>31</v>
      </c>
      <c r="C106" s="11"/>
      <c r="D106" s="15">
        <v>29637946.29</v>
      </c>
      <c r="E106" s="16">
        <v>-824696</v>
      </c>
      <c r="F106" s="16">
        <f>D106+E106</f>
        <v>28813250.29</v>
      </c>
      <c r="G106" s="16">
        <v>6223200.94</v>
      </c>
      <c r="H106" s="16">
        <v>6223200.94</v>
      </c>
      <c r="I106" s="16">
        <f t="shared" si="13"/>
        <v>22590049.349999998</v>
      </c>
    </row>
    <row r="107" spans="2:9" ht="12.75">
      <c r="B107" s="13" t="s">
        <v>32</v>
      </c>
      <c r="C107" s="11"/>
      <c r="D107" s="15">
        <v>3630000</v>
      </c>
      <c r="E107" s="16">
        <v>60000</v>
      </c>
      <c r="F107" s="16">
        <f aca="true" t="shared" si="15" ref="F107:F114">D107+E107</f>
        <v>3690000</v>
      </c>
      <c r="G107" s="16">
        <v>14000</v>
      </c>
      <c r="H107" s="16">
        <v>14000</v>
      </c>
      <c r="I107" s="16">
        <f t="shared" si="13"/>
        <v>3676000</v>
      </c>
    </row>
    <row r="108" spans="2:9" ht="12.75">
      <c r="B108" s="13" t="s">
        <v>33</v>
      </c>
      <c r="C108" s="11"/>
      <c r="D108" s="15">
        <v>741142.14</v>
      </c>
      <c r="E108" s="16">
        <v>4800</v>
      </c>
      <c r="F108" s="16">
        <f t="shared" si="15"/>
        <v>745942.14</v>
      </c>
      <c r="G108" s="16">
        <v>319568.05</v>
      </c>
      <c r="H108" s="16">
        <v>319568.05</v>
      </c>
      <c r="I108" s="16">
        <f t="shared" si="13"/>
        <v>426374.09</v>
      </c>
    </row>
    <row r="109" spans="2:9" ht="12.75">
      <c r="B109" s="13" t="s">
        <v>34</v>
      </c>
      <c r="C109" s="11"/>
      <c r="D109" s="15">
        <v>30000</v>
      </c>
      <c r="E109" s="16">
        <v>0</v>
      </c>
      <c r="F109" s="16">
        <f t="shared" si="15"/>
        <v>30000</v>
      </c>
      <c r="G109" s="16">
        <v>0</v>
      </c>
      <c r="H109" s="16">
        <v>0</v>
      </c>
      <c r="I109" s="16">
        <f t="shared" si="13"/>
        <v>30000</v>
      </c>
    </row>
    <row r="110" spans="2:9" ht="12.75">
      <c r="B110" s="13" t="s">
        <v>35</v>
      </c>
      <c r="C110" s="11"/>
      <c r="D110" s="15">
        <v>1000889.3</v>
      </c>
      <c r="E110" s="16">
        <v>0</v>
      </c>
      <c r="F110" s="16">
        <f t="shared" si="15"/>
        <v>1000889.3</v>
      </c>
      <c r="G110" s="16">
        <v>9898.28</v>
      </c>
      <c r="H110" s="16">
        <v>9898.28</v>
      </c>
      <c r="I110" s="16">
        <f t="shared" si="13"/>
        <v>990991.02</v>
      </c>
    </row>
    <row r="111" spans="2:9" ht="12.75">
      <c r="B111" s="13" t="s">
        <v>36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37</v>
      </c>
      <c r="C112" s="11"/>
      <c r="D112" s="15">
        <v>215000</v>
      </c>
      <c r="E112" s="16">
        <v>0</v>
      </c>
      <c r="F112" s="16">
        <f t="shared" si="15"/>
        <v>215000</v>
      </c>
      <c r="G112" s="16">
        <v>0</v>
      </c>
      <c r="H112" s="16">
        <v>0</v>
      </c>
      <c r="I112" s="16">
        <f t="shared" si="13"/>
        <v>215000</v>
      </c>
    </row>
    <row r="113" spans="2:9" ht="12.75">
      <c r="B113" s="13" t="s">
        <v>38</v>
      </c>
      <c r="C113" s="11"/>
      <c r="D113" s="15">
        <v>300000</v>
      </c>
      <c r="E113" s="16">
        <v>0</v>
      </c>
      <c r="F113" s="16">
        <f t="shared" si="15"/>
        <v>300000</v>
      </c>
      <c r="G113" s="16">
        <v>0</v>
      </c>
      <c r="H113" s="16">
        <v>0</v>
      </c>
      <c r="I113" s="16">
        <f t="shared" si="13"/>
        <v>300000</v>
      </c>
    </row>
    <row r="114" spans="2:9" ht="12.75">
      <c r="B114" s="13" t="s">
        <v>39</v>
      </c>
      <c r="C114" s="11"/>
      <c r="D114" s="15">
        <v>220000</v>
      </c>
      <c r="E114" s="16">
        <v>0</v>
      </c>
      <c r="F114" s="16">
        <f t="shared" si="15"/>
        <v>220000</v>
      </c>
      <c r="G114" s="16">
        <v>0</v>
      </c>
      <c r="H114" s="16">
        <v>0</v>
      </c>
      <c r="I114" s="16">
        <f t="shared" si="13"/>
        <v>220000</v>
      </c>
    </row>
    <row r="115" spans="2:9" ht="25.5" customHeight="1">
      <c r="B115" s="26" t="s">
        <v>40</v>
      </c>
      <c r="C115" s="27"/>
      <c r="D115" s="15">
        <f>SUM(D116:D124)</f>
        <v>2527224</v>
      </c>
      <c r="E115" s="15">
        <f>SUM(E116:E124)</f>
        <v>1002252.7</v>
      </c>
      <c r="F115" s="15">
        <f>SUM(F116:F124)</f>
        <v>3529476.7</v>
      </c>
      <c r="G115" s="15">
        <f>SUM(G116:G124)</f>
        <v>850378.61</v>
      </c>
      <c r="H115" s="15">
        <f>SUM(H116:H124)</f>
        <v>850378.61</v>
      </c>
      <c r="I115" s="16">
        <f t="shared" si="13"/>
        <v>2679098.0900000003</v>
      </c>
    </row>
    <row r="116" spans="2:9" ht="12.75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2527224</v>
      </c>
      <c r="E119" s="16">
        <v>1002252.7</v>
      </c>
      <c r="F119" s="16">
        <f t="shared" si="16"/>
        <v>3529476.7</v>
      </c>
      <c r="G119" s="16">
        <v>850378.61</v>
      </c>
      <c r="H119" s="16">
        <v>850378.61</v>
      </c>
      <c r="I119" s="16">
        <f t="shared" si="13"/>
        <v>2679098.0900000003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1380000</v>
      </c>
      <c r="E125" s="15">
        <f>SUM(E126:E134)</f>
        <v>53923.8</v>
      </c>
      <c r="F125" s="15">
        <f>SUM(F126:F134)</f>
        <v>1433923.8</v>
      </c>
      <c r="G125" s="15">
        <f>SUM(G126:G134)</f>
        <v>127793.72</v>
      </c>
      <c r="H125" s="15">
        <f>SUM(H126:H134)</f>
        <v>127793.72</v>
      </c>
      <c r="I125" s="16">
        <f t="shared" si="13"/>
        <v>1306130.08</v>
      </c>
    </row>
    <row r="126" spans="2:9" ht="12.75">
      <c r="B126" s="13" t="s">
        <v>51</v>
      </c>
      <c r="C126" s="11"/>
      <c r="D126" s="15">
        <v>380000</v>
      </c>
      <c r="E126" s="16">
        <v>18886</v>
      </c>
      <c r="F126" s="16">
        <f>D126+E126</f>
        <v>398886</v>
      </c>
      <c r="G126" s="16">
        <v>92755.92</v>
      </c>
      <c r="H126" s="16">
        <v>92755.92</v>
      </c>
      <c r="I126" s="16">
        <f t="shared" si="13"/>
        <v>306130.08</v>
      </c>
    </row>
    <row r="127" spans="2:9" ht="12.75">
      <c r="B127" s="13" t="s">
        <v>52</v>
      </c>
      <c r="C127" s="11"/>
      <c r="D127" s="15"/>
      <c r="E127" s="16"/>
      <c r="F127" s="16">
        <f aca="true" t="shared" si="17" ref="F127:F134">D127+E127</f>
        <v>0</v>
      </c>
      <c r="G127" s="16"/>
      <c r="H127" s="16"/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>
        <v>1000000</v>
      </c>
      <c r="E129" s="16">
        <v>0</v>
      </c>
      <c r="F129" s="16">
        <f t="shared" si="17"/>
        <v>1000000</v>
      </c>
      <c r="G129" s="16">
        <v>0</v>
      </c>
      <c r="H129" s="16">
        <v>0</v>
      </c>
      <c r="I129" s="16">
        <f t="shared" si="13"/>
        <v>1000000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0</v>
      </c>
      <c r="E131" s="16">
        <v>35037.8</v>
      </c>
      <c r="F131" s="16">
        <f t="shared" si="17"/>
        <v>35037.8</v>
      </c>
      <c r="G131" s="16">
        <v>35037.8</v>
      </c>
      <c r="H131" s="16">
        <v>35037.8</v>
      </c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99779110.06</v>
      </c>
      <c r="E135" s="15">
        <f>SUM(E136:E138)</f>
        <v>-3708153.59</v>
      </c>
      <c r="F135" s="15">
        <f>SUM(F136:F138)</f>
        <v>96070956.47</v>
      </c>
      <c r="G135" s="15">
        <f>SUM(G136:G138)</f>
        <v>6944900.12</v>
      </c>
      <c r="H135" s="15">
        <f>SUM(H136:H138)</f>
        <v>6944900.12</v>
      </c>
      <c r="I135" s="16">
        <f t="shared" si="13"/>
        <v>89126056.35</v>
      </c>
    </row>
    <row r="136" spans="2:9" ht="12.75">
      <c r="B136" s="13" t="s">
        <v>61</v>
      </c>
      <c r="C136" s="11"/>
      <c r="D136" s="15">
        <v>97779110.06</v>
      </c>
      <c r="E136" s="16">
        <v>-3708153.59</v>
      </c>
      <c r="F136" s="16">
        <f>D136+E136</f>
        <v>94070956.47</v>
      </c>
      <c r="G136" s="16">
        <v>6944900.12</v>
      </c>
      <c r="H136" s="16">
        <v>6944900.12</v>
      </c>
      <c r="I136" s="16">
        <f t="shared" si="13"/>
        <v>87126056.35</v>
      </c>
    </row>
    <row r="137" spans="2:9" ht="12.75">
      <c r="B137" s="13" t="s">
        <v>62</v>
      </c>
      <c r="C137" s="11"/>
      <c r="D137" s="15">
        <v>2000000</v>
      </c>
      <c r="E137" s="16">
        <v>0</v>
      </c>
      <c r="F137" s="16">
        <f>D137+E137</f>
        <v>2000000</v>
      </c>
      <c r="G137" s="16">
        <v>0</v>
      </c>
      <c r="H137" s="16">
        <v>0</v>
      </c>
      <c r="I137" s="16">
        <f t="shared" si="13"/>
        <v>2000000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19121812.64</v>
      </c>
      <c r="E152" s="15">
        <f>SUM(E153:E159)</f>
        <v>0</v>
      </c>
      <c r="F152" s="15">
        <f>SUM(F153:F159)</f>
        <v>19121812.64</v>
      </c>
      <c r="G152" s="15">
        <f>SUM(G153:G159)</f>
        <v>7170679.74</v>
      </c>
      <c r="H152" s="15">
        <f>SUM(H153:H159)</f>
        <v>7170679.74</v>
      </c>
      <c r="I152" s="16">
        <f t="shared" si="19"/>
        <v>11951132.9</v>
      </c>
    </row>
    <row r="153" spans="2:9" ht="12.75">
      <c r="B153" s="13" t="s">
        <v>78</v>
      </c>
      <c r="C153" s="11"/>
      <c r="D153" s="15">
        <v>17957600.19</v>
      </c>
      <c r="E153" s="16">
        <v>0</v>
      </c>
      <c r="F153" s="16">
        <f>D153+E153</f>
        <v>17957600.19</v>
      </c>
      <c r="G153" s="16">
        <v>6352320.96</v>
      </c>
      <c r="H153" s="16">
        <v>6352320.96</v>
      </c>
      <c r="I153" s="16">
        <f t="shared" si="19"/>
        <v>11605279.23</v>
      </c>
    </row>
    <row r="154" spans="2:9" ht="12.75">
      <c r="B154" s="13" t="s">
        <v>79</v>
      </c>
      <c r="C154" s="11"/>
      <c r="D154" s="15">
        <v>1164212.45</v>
      </c>
      <c r="E154" s="16">
        <v>0</v>
      </c>
      <c r="F154" s="16">
        <f aca="true" t="shared" si="20" ref="F154:F159">D154+E154</f>
        <v>1164212.45</v>
      </c>
      <c r="G154" s="16">
        <v>818358.78</v>
      </c>
      <c r="H154" s="16">
        <v>818358.78</v>
      </c>
      <c r="I154" s="16">
        <f t="shared" si="19"/>
        <v>345853.6699999999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0</v>
      </c>
      <c r="E159" s="16">
        <v>0</v>
      </c>
      <c r="F159" s="16">
        <f t="shared" si="20"/>
        <v>0</v>
      </c>
      <c r="G159" s="16">
        <v>0</v>
      </c>
      <c r="H159" s="16">
        <v>0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326851070</v>
      </c>
      <c r="E161" s="14">
        <f t="shared" si="21"/>
        <v>-2790797.09</v>
      </c>
      <c r="F161" s="14">
        <f t="shared" si="21"/>
        <v>324060272.90999997</v>
      </c>
      <c r="G161" s="14">
        <f t="shared" si="21"/>
        <v>62045127.25999999</v>
      </c>
      <c r="H161" s="14">
        <f t="shared" si="21"/>
        <v>60811859.519999996</v>
      </c>
      <c r="I161" s="14">
        <f t="shared" si="21"/>
        <v>262015145.64999998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</sheetData>
  <sheetProtection/>
  <mergeCells count="13">
    <mergeCell ref="B2:I2"/>
    <mergeCell ref="B3:I3"/>
    <mergeCell ref="B4:I4"/>
    <mergeCell ref="B5:I5"/>
    <mergeCell ref="B7:I7"/>
    <mergeCell ref="D8:H9"/>
    <mergeCell ref="B6:I6"/>
    <mergeCell ref="B40:C40"/>
    <mergeCell ref="B50:C50"/>
    <mergeCell ref="B64:C64"/>
    <mergeCell ref="B115:C115"/>
    <mergeCell ref="B8:C10"/>
    <mergeCell ref="I8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2016-12-20T19:53:14Z</cp:lastPrinted>
  <dcterms:created xsi:type="dcterms:W3CDTF">2016-10-11T20:25:15Z</dcterms:created>
  <dcterms:modified xsi:type="dcterms:W3CDTF">2024-04-16T16:46:39Z</dcterms:modified>
  <cp:category/>
  <cp:version/>
  <cp:contentType/>
  <cp:contentStatus/>
</cp:coreProperties>
</file>